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Users\Lizunkova.FO\Desktop\Мои документы\мои документы(Лизункова)\РРО\2026\"/>
    </mc:Choice>
  </mc:AlternateContent>
  <xr:revisionPtr revIDLastSave="0" documentId="13_ncr:1_{C50C8389-E953-48C2-8F67-EBC67DEE81B0}" xr6:coauthVersionLast="47" xr6:coauthVersionMax="47" xr10:uidLastSave="{00000000-0000-0000-0000-000000000000}"/>
  <bookViews>
    <workbookView xWindow="-120" yWindow="-120" windowWidth="29040" windowHeight="15840" xr2:uid="{00000000-000D-0000-FFFF-FFFF00000000}"/>
  </bookViews>
  <sheets>
    <sheet name="Лист1" sheetId="1" r:id="rId1"/>
    <sheet name="Лист2" sheetId="2" r:id="rId2"/>
    <sheet name="Лист3" sheetId="3" r:id="rId3"/>
  </sheets>
  <definedNames>
    <definedName name="OLE_LINK1" localSheetId="0">Лист1!#REF!</definedName>
    <definedName name="_xlnm.Print_Titles" localSheetId="0">Лист1!$6:$10</definedName>
  </definedNames>
  <calcPr calcId="181029"/>
</workbook>
</file>

<file path=xl/calcChain.xml><?xml version="1.0" encoding="utf-8"?>
<calcChain xmlns="http://schemas.openxmlformats.org/spreadsheetml/2006/main">
  <c r="X81" i="1" l="1"/>
  <c r="U81" i="1"/>
  <c r="R81" i="1"/>
  <c r="Y56" i="1"/>
  <c r="V56" i="1"/>
  <c r="S56" i="1"/>
  <c r="X43" i="1"/>
  <c r="U43" i="1"/>
  <c r="R43" i="1"/>
  <c r="X41" i="1"/>
  <c r="U41" i="1"/>
  <c r="R41" i="1"/>
  <c r="Y35" i="1"/>
  <c r="X35" i="1"/>
  <c r="U35" i="1"/>
  <c r="V35" i="1" s="1"/>
  <c r="R35" i="1"/>
  <c r="S35" i="1" s="1"/>
  <c r="R15" i="1"/>
  <c r="S15" i="1" s="1"/>
  <c r="X76" i="1"/>
  <c r="U76" i="1"/>
  <c r="R76" i="1"/>
  <c r="X37" i="1"/>
  <c r="U37" i="1"/>
  <c r="V37" i="1" s="1"/>
  <c r="R37" i="1"/>
  <c r="S37" i="1" s="1"/>
  <c r="X15" i="1"/>
  <c r="Y15" i="1" s="1"/>
  <c r="U15" i="1"/>
  <c r="Y74" i="1"/>
  <c r="U74" i="1"/>
  <c r="V74" i="1" s="1"/>
  <c r="R74" i="1"/>
  <c r="S74" i="1" s="1"/>
  <c r="Y37" i="1"/>
  <c r="X17" i="1"/>
  <c r="Y17" i="1" s="1"/>
  <c r="U17" i="1"/>
  <c r="V17" i="1" s="1"/>
  <c r="R17" i="1"/>
  <c r="S17" i="1" s="1"/>
  <c r="V15" i="1"/>
  <c r="Y14" i="1"/>
  <c r="X14" i="1"/>
  <c r="U14" i="1"/>
  <c r="V14" i="1" s="1"/>
  <c r="R14" i="1"/>
  <c r="S14" i="1" s="1"/>
  <c r="U80" i="1"/>
  <c r="R80" i="1"/>
  <c r="X75" i="1"/>
  <c r="U75" i="1"/>
  <c r="R75" i="1"/>
  <c r="R36" i="1"/>
  <c r="S36" i="1" s="1"/>
  <c r="X71" i="1" l="1"/>
  <c r="U71" i="1"/>
  <c r="R71" i="1"/>
  <c r="X70" i="1"/>
  <c r="U70" i="1"/>
  <c r="R70" i="1"/>
  <c r="Y75" i="1" l="1"/>
  <c r="V75" i="1"/>
  <c r="S75" i="1"/>
  <c r="Y76" i="1"/>
  <c r="V76" i="1"/>
  <c r="S76" i="1"/>
  <c r="X80" i="1"/>
  <c r="Y80" i="1" s="1"/>
  <c r="V80" i="1"/>
  <c r="S80" i="1"/>
  <c r="Y81" i="1"/>
  <c r="V81" i="1"/>
  <c r="S81" i="1"/>
  <c r="Y71" i="1"/>
  <c r="V71" i="1"/>
  <c r="S71" i="1"/>
  <c r="Y70" i="1"/>
  <c r="V70" i="1"/>
  <c r="S70" i="1"/>
  <c r="Y43" i="1"/>
  <c r="S43" i="1"/>
  <c r="Y27" i="1"/>
  <c r="V27" i="1"/>
  <c r="S27" i="1"/>
  <c r="Y26" i="1"/>
  <c r="V26" i="1"/>
  <c r="S26" i="1"/>
  <c r="X25" i="1"/>
  <c r="Y25" i="1" s="1"/>
  <c r="U25" i="1"/>
  <c r="V25" i="1" s="1"/>
  <c r="R25" i="1"/>
  <c r="S25" i="1" s="1"/>
  <c r="V43" i="1"/>
  <c r="Y41" i="1"/>
  <c r="S41" i="1"/>
  <c r="Q14" i="1"/>
  <c r="Q13" i="1"/>
  <c r="V41" i="1"/>
  <c r="Y13" i="1"/>
  <c r="V13" i="1"/>
  <c r="S13" i="1"/>
  <c r="P59" i="1" l="1"/>
  <c r="O59" i="1"/>
  <c r="P54" i="1" l="1"/>
  <c r="Q54" i="1"/>
  <c r="R54" i="1"/>
  <c r="S54" i="1"/>
  <c r="T54" i="1"/>
  <c r="U54" i="1"/>
  <c r="V54" i="1"/>
  <c r="W54" i="1"/>
  <c r="X54" i="1"/>
  <c r="Y54" i="1"/>
  <c r="Z54" i="1"/>
  <c r="O54" i="1"/>
  <c r="P69" i="1" l="1"/>
  <c r="Q69" i="1"/>
  <c r="R69" i="1"/>
  <c r="S69" i="1"/>
  <c r="T69" i="1"/>
  <c r="U69" i="1"/>
  <c r="V69" i="1"/>
  <c r="W69" i="1"/>
  <c r="X69" i="1"/>
  <c r="Y69" i="1"/>
  <c r="Z69" i="1"/>
  <c r="O69" i="1"/>
  <c r="Q40" i="1" l="1"/>
  <c r="P60" i="1"/>
  <c r="Q60" i="1"/>
  <c r="O60" i="1"/>
  <c r="Y86" i="1" l="1"/>
  <c r="Y65" i="1"/>
  <c r="Y58" i="1"/>
  <c r="Y12" i="1"/>
  <c r="V86" i="1"/>
  <c r="V65" i="1"/>
  <c r="V58" i="1"/>
  <c r="V40" i="1"/>
  <c r="V12" i="1"/>
  <c r="Y40" i="1" l="1"/>
  <c r="Y53" i="1"/>
  <c r="V53" i="1"/>
  <c r="V11" i="1" s="1"/>
  <c r="Y11" i="1" l="1"/>
  <c r="Q58" i="1" l="1"/>
  <c r="Q12" i="1" l="1"/>
  <c r="O86" i="1"/>
  <c r="R40" i="1"/>
  <c r="S40" i="1"/>
  <c r="T40" i="1"/>
  <c r="U40" i="1"/>
  <c r="W40" i="1"/>
  <c r="X40" i="1"/>
  <c r="Z40" i="1"/>
  <c r="P86" i="1"/>
  <c r="Q86" i="1"/>
  <c r="R86" i="1"/>
  <c r="S86" i="1"/>
  <c r="T86" i="1"/>
  <c r="U86" i="1"/>
  <c r="W86" i="1"/>
  <c r="X86" i="1"/>
  <c r="Z86" i="1"/>
  <c r="R65" i="1"/>
  <c r="S65" i="1"/>
  <c r="T65" i="1"/>
  <c r="U65" i="1"/>
  <c r="W65" i="1"/>
  <c r="X65" i="1"/>
  <c r="Z65" i="1"/>
  <c r="P58" i="1"/>
  <c r="R58" i="1"/>
  <c r="R53" i="1" s="1"/>
  <c r="S58" i="1"/>
  <c r="T58" i="1"/>
  <c r="U58" i="1"/>
  <c r="W58" i="1"/>
  <c r="X58" i="1"/>
  <c r="X53" i="1" s="1"/>
  <c r="Z58" i="1"/>
  <c r="Z53" i="1" s="1"/>
  <c r="R12" i="1"/>
  <c r="S12" i="1"/>
  <c r="T12" i="1"/>
  <c r="U12" i="1"/>
  <c r="W12" i="1"/>
  <c r="X12" i="1"/>
  <c r="Z12" i="1"/>
  <c r="X11" i="1" l="1"/>
  <c r="T53" i="1"/>
  <c r="T11" i="1" s="1"/>
  <c r="P53" i="1"/>
  <c r="O40" i="1"/>
  <c r="P12" i="1"/>
  <c r="P40" i="1"/>
  <c r="Q65" i="1"/>
  <c r="P65" i="1"/>
  <c r="Z11" i="1"/>
  <c r="R11" i="1"/>
  <c r="W53" i="1"/>
  <c r="W11" i="1" s="1"/>
  <c r="S53" i="1"/>
  <c r="S11" i="1" s="1"/>
  <c r="U53" i="1"/>
  <c r="U11" i="1" s="1"/>
  <c r="Q53" i="1"/>
  <c r="Q11" i="1" l="1"/>
  <c r="P11" i="1"/>
  <c r="O65" i="1" l="1"/>
  <c r="O58" i="1"/>
  <c r="O12" i="1"/>
  <c r="O53" i="1" l="1"/>
  <c r="O11" i="1" s="1"/>
</calcChain>
</file>

<file path=xl/sharedStrings.xml><?xml version="1.0" encoding="utf-8"?>
<sst xmlns="http://schemas.openxmlformats.org/spreadsheetml/2006/main" count="1024" uniqueCount="622">
  <si>
    <t>Единица измерения: тыс. руб. (с точностью до первого десятичного знака)</t>
  </si>
  <si>
    <t>…</t>
  </si>
  <si>
    <t>Наименование полномочия, 
расходного обязательства</t>
  </si>
  <si>
    <t>Код строки</t>
  </si>
  <si>
    <t>(должность)</t>
  </si>
  <si>
    <t>х</t>
  </si>
  <si>
    <t>Всего</t>
  </si>
  <si>
    <t>№ п/п</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</si>
  <si>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</si>
  <si>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за счет субвенций, предоставленных из федерального бюджета, всего</t>
  </si>
  <si>
    <t>за счет субвенций, предоставленных из бюджета субъекта Российской Федерации, всего</t>
  </si>
  <si>
    <t>по предоставлению иных межбюджетных трансфертов, всего</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</si>
  <si>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</si>
  <si>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Правовое основание финансового обеспечения и расходования средств     (нормативные правовые акт, договоры, соглашения)</t>
  </si>
  <si>
    <t xml:space="preserve"> Российской Федерации</t>
  </si>
  <si>
    <t xml:space="preserve"> субъекта Российской Федерации</t>
  </si>
  <si>
    <t>муниципального образования</t>
  </si>
  <si>
    <t>Наименование  номер и дата</t>
  </si>
  <si>
    <t>Номер статьи (подстатьи), пункта (подпункта )</t>
  </si>
  <si>
    <t>Дата вступления в силу и срок действия</t>
  </si>
  <si>
    <t xml:space="preserve">Объем средств на исполнение расходного обязательства </t>
  </si>
  <si>
    <t>плановый период</t>
  </si>
  <si>
    <t>план</t>
  </si>
  <si>
    <t xml:space="preserve"> факт</t>
  </si>
  <si>
    <t>БДО</t>
  </si>
  <si>
    <t>БПО</t>
  </si>
  <si>
    <t>Код расхода по БК</t>
  </si>
  <si>
    <t>раздел</t>
  </si>
  <si>
    <t>подраздел</t>
  </si>
  <si>
    <t>"_______"__________________________________20_____г.</t>
  </si>
  <si>
    <t>3</t>
  </si>
  <si>
    <t>13</t>
  </si>
  <si>
    <t>14</t>
  </si>
  <si>
    <t>Руководитель ________________________________________________</t>
  </si>
  <si>
    <t>___________________________________</t>
  </si>
  <si>
    <t>(должность руководителя)</t>
  </si>
  <si>
    <t>( подпись)</t>
  </si>
  <si>
    <t>(расшифровка росписи)</t>
  </si>
  <si>
    <t>_______________________________</t>
  </si>
  <si>
    <t>__________________________</t>
  </si>
  <si>
    <t>Исполнитель _________________________________________________</t>
  </si>
  <si>
    <t>1</t>
  </si>
  <si>
    <t>1.1</t>
  </si>
  <si>
    <t>1.1.1</t>
  </si>
  <si>
    <t>1.1.2</t>
  </si>
  <si>
    <t>1.2</t>
  </si>
  <si>
    <t>1.2.1</t>
  </si>
  <si>
    <t>1.3</t>
  </si>
  <si>
    <t>1.3.1</t>
  </si>
  <si>
    <t>1.3.1.1</t>
  </si>
  <si>
    <t>1.3.1.2</t>
  </si>
  <si>
    <t>1.3.2</t>
  </si>
  <si>
    <t>1.3.2.1</t>
  </si>
  <si>
    <t>1.3.3</t>
  </si>
  <si>
    <t>1.3.3.1</t>
  </si>
  <si>
    <t>1.3.4</t>
  </si>
  <si>
    <t>1.3.4.1</t>
  </si>
  <si>
    <t>1.4</t>
  </si>
  <si>
    <t>1.4.1</t>
  </si>
  <si>
    <t>1.4.1.1.</t>
  </si>
  <si>
    <t>1.4.1.2.</t>
  </si>
  <si>
    <t xml:space="preserve">1.4.2. </t>
  </si>
  <si>
    <t>1.4.2.1.</t>
  </si>
  <si>
    <t>1.4.3.</t>
  </si>
  <si>
    <t>1.5</t>
  </si>
  <si>
    <t>1.5.1</t>
  </si>
  <si>
    <t>1.6</t>
  </si>
  <si>
    <t>1.6.1</t>
  </si>
  <si>
    <t>1.6.2.</t>
  </si>
  <si>
    <t>1.6.2.1</t>
  </si>
  <si>
    <t xml:space="preserve">1.7. </t>
  </si>
  <si>
    <t>……</t>
  </si>
  <si>
    <t>1.3.4.2.</t>
  </si>
  <si>
    <t>1.4.3.1</t>
  </si>
  <si>
    <t>1.4.3.2</t>
  </si>
  <si>
    <t>1.5.2</t>
  </si>
  <si>
    <t>1.1.3</t>
  </si>
  <si>
    <t>1.1.4</t>
  </si>
  <si>
    <t>1.1.5</t>
  </si>
  <si>
    <t>1.1.6</t>
  </si>
  <si>
    <t>1.1.7</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</si>
  <si>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</si>
  <si>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</si>
  <si>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ритуальных услуг и содержание мест захоронения</t>
  </si>
  <si>
    <t>содействие развитию малого и среднего предпринимательства</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</si>
  <si>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</si>
  <si>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</si>
  <si>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</si>
  <si>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предоставление доплаты за выслугу лет к трудовой пенсии муниципальным служащим за счет средств местного бюджета</t>
  </si>
  <si>
    <t>создание муниципальной пожарной охраны</t>
  </si>
  <si>
    <t>Дополнительные меры социальной поддержки</t>
  </si>
  <si>
    <t>01                   01</t>
  </si>
  <si>
    <t>06        13</t>
  </si>
  <si>
    <t>01</t>
  </si>
  <si>
    <t>04</t>
  </si>
  <si>
    <t>07</t>
  </si>
  <si>
    <t>03</t>
  </si>
  <si>
    <t>08</t>
  </si>
  <si>
    <t>11</t>
  </si>
  <si>
    <t>02</t>
  </si>
  <si>
    <t>формирование и содержание муниципального архива</t>
  </si>
  <si>
    <t>05</t>
  </si>
  <si>
    <t>05             06</t>
  </si>
  <si>
    <t>02               02</t>
  </si>
  <si>
    <t>10</t>
  </si>
  <si>
    <t>04        05         10</t>
  </si>
  <si>
    <t>02            01          04</t>
  </si>
  <si>
    <t>06</t>
  </si>
  <si>
    <t>04         04         05          05         08         10</t>
  </si>
  <si>
    <t>02           12          02            03             01         03</t>
  </si>
  <si>
    <t>12</t>
  </si>
  <si>
    <t xml:space="preserve">создание муниципальных предприятий </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</si>
  <si>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</si>
  <si>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10         10</t>
  </si>
  <si>
    <t>03         06</t>
  </si>
  <si>
    <t>09</t>
  </si>
  <si>
    <t>03         03          04           05</t>
  </si>
  <si>
    <t>09            10            10          05</t>
  </si>
  <si>
    <t>расходы за счет резервного фонда</t>
  </si>
  <si>
    <t>07        07</t>
  </si>
  <si>
    <t>02         09</t>
  </si>
  <si>
    <t>03         07         07</t>
  </si>
  <si>
    <t>14         02         09</t>
  </si>
  <si>
    <t>07            07</t>
  </si>
  <si>
    <t>07          09</t>
  </si>
  <si>
    <t>01         01         01          01         01          01       04         04           05            07</t>
  </si>
  <si>
    <t>02        03        04          06           11          13         05        10            05            09</t>
  </si>
  <si>
    <t>01          01          01          01           01       04        05           07</t>
  </si>
  <si>
    <t>02           03         04         06        13         05           05             09</t>
  </si>
  <si>
    <t>04              07</t>
  </si>
  <si>
    <t>05                         09</t>
  </si>
  <si>
    <t>01              07</t>
  </si>
  <si>
    <t>04         09</t>
  </si>
  <si>
    <t>01            05</t>
  </si>
  <si>
    <t>04                  05</t>
  </si>
  <si>
    <t>07                 10</t>
  </si>
  <si>
    <t>02            03</t>
  </si>
  <si>
    <t>01          07                    07           07           10</t>
  </si>
  <si>
    <t>05             01                    02                   07          04</t>
  </si>
  <si>
    <t>07                    07</t>
  </si>
  <si>
    <t>01                    02</t>
  </si>
  <si>
    <t>1) Федеральный Закон от 02.03.2007 №25-ФЗ"О муниципальной службе в Российской Федерации"
2) Федеральный Закон от 06.10.2003 №131-ФЗ"Об общих принципах организации местного самоуправления в Российской Федерации"</t>
  </si>
  <si>
    <t>1) 02.03.2007 - 01.01.3000
2) 06.10.2003 - не установлен</t>
  </si>
  <si>
    <t>1) Закон Нижегородской области от 12.09.2007 №126-З"О бюджетном процессе в Нижегородской области"
2) Закон Нижегородской области от 10.10.2003 №93-З"О денежном содержании лиц, замещающих муниципальные должности в Нижегородской области"
3) Закон Нижегородской области от 03.08.2007 №99-3"О муниципальной службе в Нижегородской области"</t>
  </si>
  <si>
    <t>1) Ст.5
2) Ст.6
3) Абз.1, ст.38</t>
  </si>
  <si>
    <t>1) 20.09.2007 - не установлен
2) 13.10.2011 - 01.01.3000
3) 01.01.2012 - 01.01.3000</t>
  </si>
  <si>
    <t>1) Жилищный кодекс Российской Федерации от 29.12.2004 №188-ФЗ"Жилищный кодекс Российской Федерации"
2) Указ Президента Российской Федерации от 07.05.2012 №600"О мерах по обеспечению граждан Российской Федерации доступным и комфортным жильем и повышению качества жилищно-коммунальных услуг"
3) Федеральный Закон от 21.07.2007 №185-ФЗ"О фонде содействия формирования жилищно-коммунального хозяйства"
4) Федеральный Закон от 06.10.2003 №131-ФЗ"Об общих принципах организации местного самоуправления в Российской Федерации"
5) Федеральный Закон от 29.07.1998 №135-ФЗ"Об оценочной деятельности в Российской Федерации"
6) Федеральный Закон от 26.03.2003 №35-ФЗ"Об электроэнергетике"</t>
  </si>
  <si>
    <t>1) в целом
2) в целом
3) П.6, ст.16
4) П.1, ст.16; пп.3, п.1, ст.16
5) в целом
6) Ч.4, ст.26</t>
  </si>
  <si>
    <t>1) 29.12.2004 - не установлен
2) 07.05.2012 - 01.01.3000
3) 23.07.2007 - не установлен
4) 06.10.2003 - не установлен
5) 03.08.1998 - не установлен
6) 31.03.2003 - 01.01.3000</t>
  </si>
  <si>
    <t>1) в целом
2) в целом
3) в целом
4) в целом</t>
  </si>
  <si>
    <t>1) Федеральный Закон от 07.12.2011 №416-ФЗ"О водоснабжении и водоотведении"
2) Федеральный Закон от 31.03.1999 №69-ФЗ"О газоснабжении в Российской Федерации"
3) Федеральный Закон от 27.07.2010 №190-ФЗ"О теплоснабжении"
4) Федеральный Закон от 06.10.2003 №131-ФЗ"Об общих принципах организации местного самоуправления в Российской Федерации"
5) Федеральный Закон от 26.03.2003 №35-ФЗ"Об электроэнергетике"</t>
  </si>
  <si>
    <t>1) Ст.6
2) Ст.7
3) Ст.6
4) П.1, ст.16; пп.4, п.1, ст.16
5) Ч.4, ст.26</t>
  </si>
  <si>
    <t>1) 01.01.2013 - 01.01.3000
2) 31.03.1999 - не установлен
3) 30.07.2010 - не установлен
4) 06.10.2003 - не установлен
5) 31.03.2003 - 01.01.3000</t>
  </si>
  <si>
    <t>1) Федеральный Закон от 08.11.2007 №257-ФЗ"Об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2) Федеральный Закон от 06.10.2003 №131-ФЗ"Об общих принципах организации местного самоуправления в Российской Федерации"</t>
  </si>
  <si>
    <t>1) Ст.13
2) П.1, ст.16</t>
  </si>
  <si>
    <t>1) 14.11.2007 - 01.01.3000
2) 06.10.2003 - не установлен</t>
  </si>
  <si>
    <t>1) Закон Нижегородской области от 04.12.2008 №157-З"Об автомобильных дорогах и дорожной деятельности в Нижегородской области"</t>
  </si>
  <si>
    <t>1) Ст.6</t>
  </si>
  <si>
    <t>1) 23.12.2008 - 01.01.3000</t>
  </si>
  <si>
    <t>1) в целом</t>
  </si>
  <si>
    <t>1) 01.01.2021 - 31.12.2026</t>
  </si>
  <si>
    <t>1) Ст.14
2) в целом
3) в целом
4) П.6, ст.16
5) Пп.6, п.1, ст.16</t>
  </si>
  <si>
    <t>1) Закон Нижегородской области от 30.09.2008 №116-З""О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2) Закон Нижегородской области от 07.07.2006 №68-З""О формах и порядке предоставления мер социальной поддержки по обеспечению жильем отдельных категорий граждан в Нижегородской области""
3) Закон Нижегородской области от 16.11.2005 №179-З"О порядке ведения органами местного самоуправления городских округов и поселений Нижегородской области учета граждан в качнстве нуждающихся в жилых помещениях, предоставляемых по договорам социального найма"
4) Постановление Правительства Нижегородской области от 29.03.2019 №168"Об утверждении государственной региональной адресной программы «Переселение граждан из аварийного жилищного фонда на территории Нижегородской области на 2019 - 2025 годы»"</t>
  </si>
  <si>
    <t>1) в целом
2) Ст.2
3) Ст.1
4) в целом</t>
  </si>
  <si>
    <t>1) 27.10.2008 - не установлен
2) 07.07.2006 - не установлен
3) 16.11.2005 - 01.01.3000
4) 29.03.2019 - не установлен</t>
  </si>
  <si>
    <t>1) в целом
2) в целом
3) в целом
4) в целом
5) в целом</t>
  </si>
  <si>
    <t>1) Федеральный Закон от 06.10.2003 №131-ФЗ"Об общих принципах организации местного самоуправления в Российской Федерации"</t>
  </si>
  <si>
    <t>1) Пп.7, п.1, ст.16</t>
  </si>
  <si>
    <t>1) 06.10.2003 - не установлен</t>
  </si>
  <si>
    <t>1) Постановления администрации городского округа Воротынский от 30.10.2020 №546"Об утверждении муниципальной программы «Обеспечение доступности услуг общественного транспорта на территории городского округа Воротынский Нижегородской области»"</t>
  </si>
  <si>
    <t>1) Федеральный Закон от 06.10.2003 №131-ФЗ"Об общих принципах организации местного самоуправления в Российской Федерации"
2) Федеральный Закон от 10.01.2002 №7-ФЗ"Об охране окружающей среды"</t>
  </si>
  <si>
    <t>1) Пп.11, п.1, ст.16
2) П.2, ст.7</t>
  </si>
  <si>
    <t>1) 06.10.2003 - не установлен
2) 12.01.2002 - не установлен</t>
  </si>
  <si>
    <t>1) Закон Нижегородской области от 10.09.1996 №45-З"Об экологической безопасности"</t>
  </si>
  <si>
    <t>1) Ст.18</t>
  </si>
  <si>
    <t>1) 18.09.1996 - не установлен</t>
  </si>
  <si>
    <t>1) Постановления администрации городского округа Воротынский от 03.11.2020 №555"Об утверждении муниципальной программы «Организация мероприятий по охране окружающей среды на территории городского округа Воротынский Нижегородской области»"</t>
  </si>
  <si>
    <t>1) Бюджетный кодекс Российской Федерации от 31.07.1998 №145-ФЗ""
2) Федеральный Закон от 12.01.1996 №7-ФЗ"О некоммерческих организациях"
3) Федеральный Закон от 29.12.2012 №273-ФЗ"Об образовании в Российской Федерации"
4) Федеральный Закон от 06.10.2003 №131-ФЗ"Об общих принципах организации местного самоуправления в Российской Федерации"
5) Федеральный Закон от 24.07.1998 №124-ФЗ"Об основных гарантиях прав ребенка в Российской Федерации"</t>
  </si>
  <si>
    <t>1) в целом
2) Ст.9,2
3) Ст.99
4) Пп.13, п.1, ст.16
5) Ст.12</t>
  </si>
  <si>
    <t>1) 01.01.2000 - не установлен
2) 15.01.1996 - не установлен
3) 01.09.2013 - не установлен
4) 06.10.2003 - не установлен
5) 05.08.1998 - 01.01.3000</t>
  </si>
  <si>
    <t>1) Закон Нижегородской области от 24.11.2004 №130-З"О мерах социальной поддержки граждан, имеющих детей"</t>
  </si>
  <si>
    <t>1) 01.01.2005 - не установлен</t>
  </si>
  <si>
    <t>1) Бюджетный кодекс Российской Федерации от 31.07.1998 №145-ФЗ""
2) Постановление Правительства Российской Федерации от 24.07.2000 №551"О военно-патриотических молодежных объединениях"
3) Федеральный Закон от 12.01.1996 №7-ФЗ"О некоммерческих организациях"
4) Федеральный Закон от 29.12.2012 №273-ФЗ"Об образовании в Российской Федерации"
5) Федеральный Закон от 06.10.2003 №131-ФЗ"Об общих принципах организации местного самоуправления в Российской Федерации"
6) Федеральный Закон от 24.06.1999 №120-ФЗ"Об основах системы профилактики безнадзорности и правонарушений несовершеннолетних"
7) Федеральный Закон от 24.07.1998 №124-ФЗ"Об основных гарантиях прав ребенка в Российской Федерации"</t>
  </si>
  <si>
    <t>1) в целом
2) в целом
3) Ст.9,2
4) Ст.99
5) Пп.13, п.1, ст.16
6) Ст.25
7) Ст.12</t>
  </si>
  <si>
    <t>1) 01.01.2000 - не установлен
2) 24.07.2000 - 01.01.3000
3) 15.01.1996 - не установлен
4) 01.09.2013 - не установлен
5) 06.10.2003 - не установлен
6) 30.06.1999 - не установлен
7) 05.08.1998 - 01.01.3000</t>
  </si>
  <si>
    <t>1) в целом
2) в целом</t>
  </si>
  <si>
    <t>1) в целом
2) в целом
3) в целом</t>
  </si>
  <si>
    <t>1) Бюджетный кодекс Российской Федерации от 31.07.1998 №145-ФЗ""
2) Федеральный Закон от 12.01.1996 №7-ФЗ"О некоммерческих организациях"
3) Федеральный Закон от 04.12.2007 №329-ФЗ"О физической культуре и спорте в Российской Федерации"
4) Федеральный Закон от 29.12.2012 №273-ФЗ"Об образовании в Российской Федерации"
5) Федеральный Закон от 06.10.2003 №131-ФЗ"Об общих принципах организации местного самоуправления в Российской Федерации"
6) Федеральный Закон от 24.07.1998 №124-ФЗ"Об основных гарантиях прав ребенка в Российской Федерации"</t>
  </si>
  <si>
    <t>1) в целом
2) Ст.99
3) в целом
4) в целом
5) Пп.13, п.1, ст.16
6) Ст.11</t>
  </si>
  <si>
    <t>1) 01.01.2000 - не установлен
2) 15.01.1996 - не установлен
3) 30.03.2008 - не установлен
4) 01.09.2013 - не установлен
5) 06.10.2003 - не установлен
6) 05.08.1998 - 01.01.3000</t>
  </si>
  <si>
    <t>1) Закон Нижегородской области от 30.12.2005 №212-З"О социальной поддержке отдельных категорий граждан в целях реализации их прав на образование"
2) Закон Нижегородской области от 11.06.2009 №76-З"О физической культуре и спорте в Нижегородской области"
3) Постановление Правительства Нижегородской области от 30.04.2014 №301"Постановление Правительства Нижегородской области от 30.04.2014 № 301 "Об утверждении государственной программы "Развитие образования Нижегородской области""</t>
  </si>
  <si>
    <t>1) 24.01.2006 - не установлен
2) 11.06.2009 - не установлен
3) 01.01.2015 - 01.01.3000</t>
  </si>
  <si>
    <t>1) Постановления администрации городского округа Воротынский от 27.03.2020 №159""Об организации отдыха, оздоровления и занятости детей и молодежи на территории городского округа Воротынский Нижегородской области"
2)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t>
  </si>
  <si>
    <t>1) 27.03.2020 - не установлен
2) 01.01.2021 - 31.12.2026</t>
  </si>
  <si>
    <t>1) Бюджетный кодекс Российской Федерации от 31.07.1998 №145-ФЗ""
2) Федеральный Закон от 29.12.2012 №273-ФЗ"Об образовании в Российской Федерации"
3) Федеральный Закон от 06.10.2003 №131-ФЗ"Об общих принципах организации местного самоуправления в Российской Федерации"</t>
  </si>
  <si>
    <t>1) в целом
2) в целом
3) Пп.13, п.1, ст.16</t>
  </si>
  <si>
    <t>1) 01.01.2000 - не установлен
2) 01.09.2013 - не установлен
3) 06.10.2003 - не установлен</t>
  </si>
  <si>
    <t>1) 18.11.2011 - не установлен
2) 01.01.2021 - 31.12.2026</t>
  </si>
  <si>
    <t>1) Федеральный Закон от 29.12.1994 №78-ФЗ"О библиотечном деле"
2) Федеральный Закон от 12.01.1996 №7-ФЗ"О некоммерческих организациях"
3) Федеральный Закон от 06.10.2003 №131-ФЗ"Об общих принципах организации местного самоуправления в Российской Федерации"
4) Закон Российской Федерации от 09.10.1992 №3612-1"Основы законодательства Российской Федерации о культуре"</t>
  </si>
  <si>
    <t>1) в целом
2) в целом
3) Пп.16, п.1, ст.16
4) Ст.40</t>
  </si>
  <si>
    <t>1) 02.01.1995 - не установлен
2) 15.01.1996 - не установлен
3) 06.10.2003 - не установлен
4) 27.11.1992 - не установлен</t>
  </si>
  <si>
    <t>1) Закон Нижегородской области от 01.11.2008 №147-З"О библиотечном деле в Нижегородской области"</t>
  </si>
  <si>
    <t>1) 01.11.2008 - не установлен</t>
  </si>
  <si>
    <t>1)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t>
  </si>
  <si>
    <t>1) Федеральный Закон от 12.01.1996 №7-ФЗ"О некоммерческих организациях"
2) Федеральный Закон от 06.10.2003 №131-ФЗ"Об общих принципах организации местного самоуправления в Российской Федерации"
3) Закон Российской Федерации от 09.10.1992 №3612-1"Основы законодательства Российской Федерации о культуре"</t>
  </si>
  <si>
    <t>1) в целом
2) Пп.17, п.1, ст.16
3) Ст.40</t>
  </si>
  <si>
    <t>1) 15.01.1996 - не установлен
2) 06.10.2003 - не установлен
3) 27.11.1992 - не установлен</t>
  </si>
  <si>
    <t>1) Постановление Правительства Нижегородской области от 30.04.2014 №299"Об утверждении государственной программы "Развитие культуры Нижегородской области""</t>
  </si>
  <si>
    <t>1) 01.01.2015 - 01.01.3000</t>
  </si>
  <si>
    <t>1) Закон Нижегородской области от 11.06.2009 №76-З"О физической культуре и спорте в Нижегородской области"</t>
  </si>
  <si>
    <t>1) 11.06.2009 - не установлен</t>
  </si>
  <si>
    <t>1) Постановления администрации городского округа Воротынский от 03.11.2020 №560"Об утверждении муниципальной программы «Развитие физической культуры и спорта городского округа Воротынский Нижегородской области »"</t>
  </si>
  <si>
    <t>1) Федеральный Закон от 12.01.1996 №8-ФЗ"О погребении и похоронном деле"
2) Федеральный Закон от 06.10.2003 №131-ФЗ"Об общих принципах организации местного самоуправления в Российской Федерации"</t>
  </si>
  <si>
    <t>1) 15.01.1996 - не установлен
2) 06.10.2003 - не установлен</t>
  </si>
  <si>
    <t>1) Закон Нижегородской области от 08.08.2008 №97-З"О погребении и похоронном деле в Нижегородской области"</t>
  </si>
  <si>
    <t>1) Ст.12</t>
  </si>
  <si>
    <t>1) 08.08.2008 - не установлен</t>
  </si>
  <si>
    <t>1) 29.06.2020 - не установлен
2) 01.01.2020 - 31.12.2025</t>
  </si>
  <si>
    <t>1) Федеральный Закон от 06.10.2003 №131-ФЗ"Об общих принципах организации местного самоуправления в Российской Федерации"
2) Федеральный Закон от 24.06.1998 №89-ФЗ"Об отходах производства и потребления"</t>
  </si>
  <si>
    <t>1) Пп.11, п.1, ст.16
2) Ст.8</t>
  </si>
  <si>
    <t>1) 06.10.2003 - не установлен
2) 24.06.1998 - 01.01.3000</t>
  </si>
  <si>
    <t>1) Постановление Правительства Нижегородской области от 30.04.2014 №306"Об утверждении государственной программы "Охрана окружающей среды Нижегородской области""</t>
  </si>
  <si>
    <t>1) Ст.16; пп.16, п.1, ст.16; пп.25, п.1, ст.16</t>
  </si>
  <si>
    <t>1) Закон Нижегородской области от 07.09.2007 №110-З"Об охране озелененных территорий Нижегородской области"
2) Постановление Правительства Нижегородской области от 28.04.2014 №280"Об утверждении государственной программы "Развитие агропромышленного комплекса Нижегородской области""
3) Постановление Правительства Нижегородской области от 01.09.2017 №651"Об утверждении государственной программы "Формирование современной городской среды на территории Нижегородской области на 2018 - 2022 годы""
4) Постановление Правительства Нижегородской области от 30.09.2005 №253"Постановление Правительства Нижегородской области от 30.09.2005 № 253 "О санитарной очистке территорий Нижнего Новгорода и Нижегородской области от твердых бытовых отходов""</t>
  </si>
  <si>
    <t>1) 30.09.2007 - 01.01.3000
2) 01.01.2015 - 01.01.3000
3) 01.09.2017 - 01.01.3000
4) 30.09.2005 - 01.01.3000</t>
  </si>
  <si>
    <t>1) Федеральный Закон от 12.02.1998 №28-ФЗ"О гражданской обороне"
2) Федеральный Закон от 21.12.1994 №68-ФЗ"О защите населения и территорий от чрезвычайных ситуаций природного и техногенного характера"
3) Федеральный Закон от 06.10.2003 №131-ФЗ"Об общих принципах организации местного самоуправления в Российской Федерации"
4) Постановление Правительства Российской Федерации от 30.12.2003 №794"Постановление Правительства РФ от 30.12.2003 № 794 "О единой государственной системе предупреждения и ликвидации чрезвычайных ситуаций""</t>
  </si>
  <si>
    <t>1) 19.02.1998 - не установлен
2) 24.12.1994 - не установлен
3) 06.10.2003 - не установлен
4) 30.12.2003 - 01.01.3000</t>
  </si>
  <si>
    <t>1) Федеральный Закон от 24.07.2007 №209-ФЗ"О развитии малого и среднего предпринимательства в Российской Федерации"</t>
  </si>
  <si>
    <t>1) 01.01.2008 - не установлен</t>
  </si>
  <si>
    <t>1) Закон Нижегородской области от 05.12.2008 №171-З"О развитии малого и среднего предпринимательства в Нижегородской области"</t>
  </si>
  <si>
    <t>1) 23.12.2008 - не установлен</t>
  </si>
  <si>
    <t>1) в целом
2) в целом
3) в целом
4) в целом
5) в целом
6) в целом
7) в целом
8) в целом
9) в целом
10) в целом</t>
  </si>
  <si>
    <t>1) Федеральный Закон от 14.11.2002 №161-ФЗ"О государственных и муниципальных унитарных предприятиях"
2) Федеральный Закон от 26.10.2002 №127-ФЗ"О несостоятельности и банкротстве"</t>
  </si>
  <si>
    <t>1) 03.12.2002 - не установлен
2) 26.11.2002 - не установлен</t>
  </si>
  <si>
    <t>1) Федеральный Закон от 12.01.1996 №7-ФЗ"О некоммерческих организациях"
2) Федеральный Закон от 06.10.2003 №131-ФЗ"Об общих принципах организации местного самоуправления в Российской Федерации"
3) Федеральный Закон от 27.07.2010 №210-ФЗ"Об организации предоставления государственных и муниципальных услуг"</t>
  </si>
  <si>
    <t>1) 15.01.1996 - не установлен
2) 06.10.2003 - не установлен
3) 30.07.2010 - не установлен</t>
  </si>
  <si>
    <t>1) 16.11.2011 - не установлен</t>
  </si>
  <si>
    <t>1) Постановление Правительства Нижегородской области от 30.04.2014 №305"Об утверждении государственной программы "Обеспечение населения Нижегородской области качественными услугами в сфере жилищно-коммунального хозяйства""</t>
  </si>
  <si>
    <t>1) Закон Нижегородской области от 06.09.2007 №108-З"О выборах депутатов представительных органов муниципальных образований в Нижегородской области"</t>
  </si>
  <si>
    <t>1) 06.09.2007 - не установлен</t>
  </si>
  <si>
    <t>1) Устав городского округа Воротынский от 07.02.2020 №2"Устав городского округа Воротынский Нижегородской области"</t>
  </si>
  <si>
    <t>1) 07.02.2020 - не установлен</t>
  </si>
  <si>
    <t>1) Закон Российской Федерации от 27.12.1991 №2124-1"О средствах массовой информации"
2) Федеральный Закон от 06.10.2003 №131-ФЗ"Об общих принципах организации местного самоуправления в Российской Федерации"</t>
  </si>
  <si>
    <t>1) 18.02.1992 - не установлен
2) 06.10.2003 - не установлен</t>
  </si>
  <si>
    <t>1) 12.12.2011 - не установлен
2) 01.01.2021 - не установлен</t>
  </si>
  <si>
    <t>1) Закон Нижегородской области от 03.08.2007 №99-3"О муниципальной службе в Нижегородской области"
2) Закон Нижегородской области от 24.06.2003 №48-З"О пенсии за выслугу лет лицам, замещавшим государственные должности Нижегородской области"</t>
  </si>
  <si>
    <t>1) 01.01.2012 - 01.01.3000
2) 09.07.2003 - не установлен</t>
  </si>
  <si>
    <t>1) Федеральный Закон от 29.12.2012 №273-ФЗ"Об образовании в Российской Федерации"</t>
  </si>
  <si>
    <t>1) Ст.37</t>
  </si>
  <si>
    <t>1) 01.09.2013 - не установлен</t>
  </si>
  <si>
    <t>1) Постановление Правительства Нижегородской области от 30.04.2014 №301"Постановление Правительства Нижегородской области от 30.04.2014 № 301 "Об утверждении государственной программы "Развитие образования Нижегородской области""</t>
  </si>
  <si>
    <t>1) Постановления администрации городского округа Воротынский от 14.12.2020 №643"Об утверждении Порядка предоставления и распределения из бюджета городского округа Воротынский Нижегородской области субсидий на организацию бесплатного горячего питания обучающихся, получающих начальное общее образование в муниципальных образовательных организациях городского округа Воротынский Нижегородской области"</t>
  </si>
  <si>
    <t>1) 14.12.2020 - не установлен</t>
  </si>
  <si>
    <t>1) Федеральный Закон от 06.10.1999 №184-ФЗ"Об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</si>
  <si>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 Ст.26.3</t>
  </si>
  <si>
    <t>1) 18.10.1999 - не установлен</t>
  </si>
  <si>
    <t>1) Ст.3</t>
  </si>
  <si>
    <t>1) 29.02.2012 - не установлен</t>
  </si>
  <si>
    <t>1) Федеральный Закон от 26.05.1996 №54-ФЗ"О музейном фонде Российской Федерации и музеях в Российской Федерации"
2) Федеральный Закон от 12.01.1996 №7-ФЗ"О некоммерческих организациях"
3) Федеральный Закон от 06.10.2003 №131-ФЗ"Об общих принципах организации местного самоуправления в Российской Федерации"</t>
  </si>
  <si>
    <t>1) в целом
2) в целом
3) Пп.1, п.1, ст.16.1</t>
  </si>
  <si>
    <t>1) 04.06.1996 - не установлен
2) 15.01.1996 - не установлен
3) 06.10.2003 - не установлен</t>
  </si>
  <si>
    <t>1) Закон Нижегородской области от 02.02.2016 №14-З"Об объектах культурного наследия (памятниках истории и культуры) народов Российской Федерации, расположенных на территории Нижегородской области"</t>
  </si>
  <si>
    <t>1) Ст.8</t>
  </si>
  <si>
    <t>1) 12.02.2016 - 01.01.3000</t>
  </si>
  <si>
    <t>1) 26.09.2011 - не установлен
2) 01.01.2021 - 31.12.2026</t>
  </si>
  <si>
    <t>1) Федеральный Закон от 21.12.1994 №69-ФЗ"О пожарной безопасности"
2) Федеральный Закон от 06.10.2003 №131-ФЗ"Об общих принципах организации местного самоуправления в Российской Федерации"</t>
  </si>
  <si>
    <t>1) Абз.3, ст.10
2) П.8.1, ст.16.1</t>
  </si>
  <si>
    <t>1) 26.12.1994 - не установлен
2) 06.10.2003 - не установлен</t>
  </si>
  <si>
    <t>1) Закон Нижегородской области от 26.10.1995 №16-З"О пожарной безопасности"</t>
  </si>
  <si>
    <t>1) 15.11.1995 - не установлен</t>
  </si>
  <si>
    <t>1) Постановления администрации городского округа Воротынский от 09.11.2020 №567"Об утверждении муниципальной программы «Защита населения и территорий от чрезвычайных ситуаций, обеспечение пожарной безопасности и безопасности людей на водных объектах городского округа Воротынский Нижегородской области»"</t>
  </si>
  <si>
    <t>1) Закон Нижегородской области от 03.08.2007 №99-3"О муниципальной службе в Нижегородской области"
2) Закон Нижегородской области от 11.11.2005 №176-З"О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3) Закон Нижегородской области от 21.10.2005 №140-З"О наделении органов местного самоуправления отдельными государственными полномочиями в области образования"</t>
  </si>
  <si>
    <t>1) в целом
2) Ст.1
3) П.11, ст.1</t>
  </si>
  <si>
    <t>1) 01.01.2012 - 01.01.3000
2) 01.01.2006 - не установлен
3) 01.01.2006 - не установлен</t>
  </si>
  <si>
    <t>1) 14.08.2012 - 31.12.2020</t>
  </si>
  <si>
    <t>1) Постановления администрации городского округа Воротынский от 29.07.2021 №442"Об утверждении положения о порядке использования субвенций, предоставляемых бюджету городского округа Воротынский Нижегородской области из федерального и областногобюджетов на осуществление переданных государственных полномочий Нижегородской области на поддержку сельскохозяйственного производства"</t>
  </si>
  <si>
    <t>1) 29.07.2021 - не установлен</t>
  </si>
  <si>
    <t>1) Федеральный Закон от 21.12.1996 №159-ФЗ"О дополнительных гарантиях по социальной поддержке детей-сирот и детей, оставшихся без попечения родителей"</t>
  </si>
  <si>
    <t>1) 27.12.1996 - не установлен</t>
  </si>
  <si>
    <t>1) в целом
2) в целом
3) Ст.5
4) в целом</t>
  </si>
  <si>
    <t>1) 05.11.2009 - не установлен
2) 01.01.2021 - 31.12.2026</t>
  </si>
  <si>
    <t>1) Федеральный Закон от 24.06.1999 №120-ФЗ"Об основах системы профилактики безнадзорности и правонарушений несовершеннолетних"</t>
  </si>
  <si>
    <t>1) П.2, ст.25</t>
  </si>
  <si>
    <t>1) 30.06.1999 - не установлен</t>
  </si>
  <si>
    <t>1) Закон Нижегородской области от 20.05.2003 №34-З"Кодекс Нижегородской области об административных правонарушениях"
2) Закон Нижегородской области от 26.10.2006 №121-З"О комиссиях по делам несовершеннолетних и защите их прав в Нижегородской области"
3) Постановление Правительства Нижегородской области от 29.01.2007 №29"О порядке предоставления местным бюджетам субвенций из областного фонда компенсаций на осуществление государственных полномочий по исполнению функций комиссий по делам несовершеннолетних и защите их прав, порядке расходования и представления органами местного самоуправления отчетности об использовании субвенций"
4) Закон Нижегородской области от 04.08.2011 №91-З"Об административных комиссиях в городе Нижний Новгород и о наделении органов местного самоуправления городского округа город Нижний Новгород государственными полномочиями по определению перечня должностных лиц органов местного самоуправления, уполномоченных составлять протоколы об административных правонарушениях, и по созданию административных комиссий в городе Нижний Новгород"</t>
  </si>
  <si>
    <t>1) 08.06.2003 - 01.01.3000
2) 26.10.2006 - 01.01.3000
3) 29.01.2007 - не установлен
4) 04.08.2011 - не установлен</t>
  </si>
  <si>
    <t>1) Закон Нижегородской области от 07.09.2007 №125-З"О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несовершеннолетних граждан"
2) Закон Нижегородской области от 06.04.2017 №35-З"О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совершеннолетних граждан"</t>
  </si>
  <si>
    <t>1) 07.09.2007 - не установлен
2) 01.07.2017 - 01.01.3000</t>
  </si>
  <si>
    <t>1) Закон Российской Федерации от 14.05.1993 №4979-1"О ветеринарии"</t>
  </si>
  <si>
    <t>1) 17.06.1993 - не установлен</t>
  </si>
  <si>
    <t>1) Указ Президента Российской Федерации от 07.05.2008 №714"Об обеспечении жильем ветеранов ВОВ 1941-1945 годов"
2) Федеральный Закон от 29.12.2012 №273-ФЗ"Об образовании в Российской Федерации"
3) Постановление Правительства Российской Федерации от 15.10.2005 №614"Об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t>
  </si>
  <si>
    <t>1) в целом
2) Ст.9
3) в целом</t>
  </si>
  <si>
    <t>1) 07.05.2008 - 01.01.3000
2) 01.09.2013 - не установлен
3) 15.10.2005 - не установлен</t>
  </si>
  <si>
    <t>1) Закон Нижегородской области от 30.09.2008 №116-З""О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2) Постановление Правительства Нижегородской области от 31.12.2013 №1033"О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3) Закон Нижегородской области от 07.09.2007 №121-З"О наделении органов местного самоуправления муниципальных районов и городских округов Нижегородской области государственными полномочиями по осуществлению денежных выплат и выплат отдельным категориям граждан"</t>
  </si>
  <si>
    <t>1) П.2, ст.2
2) в целом
3) П.3, ст.1</t>
  </si>
  <si>
    <t>1) 27.10.2008 - не установлен
2) 24.01.2014 - 01.01.3000
3) 07.09.2007 - не установлен</t>
  </si>
  <si>
    <t>1) 27.12.1996 - не установлен
2) 04.09.2004 - не установлен
3) 01.09.2013 - не установлен
4) 18.10.1999 - не установлен
5) 06.10.2003 - не установлен
6) 23.05.2005 - не установлен
7) 26.12.2017 - 01.01.3000</t>
  </si>
  <si>
    <t>1) Ст.4
2) в целом
3) в целом
4) в целом
5) Ст.1
6) в целом
7) в целом
8) в целом</t>
  </si>
  <si>
    <t>1) 30.09.2007 - не установлен
2) 13.08.2010 - не установлен
3) 22.06.2020 - не установлен
4) 01.01.2005 - не установлен
5) 01.01.2006 - не установлен
6) 25.03.2009 - не установлен
7) 17.06.2011 - не установлен
8) 19.07.2019 - 01.01.3000</t>
  </si>
  <si>
    <t>1) Ст.9</t>
  </si>
  <si>
    <t>1) Закон Нижегородской области от 21.10.2005 №140-З"О наделении органов местного самоуправления отдельными государственными полномочиями в области образования"
2) Закон Нижегородской области от 28.11.2013 №160-З"О предоставлении органам местного самоуправления муниципальных районов и городских округов Нижегородской области субвенций на исполнение полномочий в области общего образования"</t>
  </si>
  <si>
    <t>1) Ст.1
2) Ст.2</t>
  </si>
  <si>
    <t>1) 01.01.2006 - не установлен
2) 01.01.2014 - 01.01.3000</t>
  </si>
  <si>
    <t>1) П.8, ст.1
2) Ст.2</t>
  </si>
  <si>
    <t xml:space="preserve">1) Федеральный закон от 06.10.2003 № 131-ФЗ "Об общих принципах организации местного самоуправления в Российской Федерации"     </t>
  </si>
  <si>
    <t xml:space="preserve">1)ст.16 п.1 п/п22                   </t>
  </si>
  <si>
    <t xml:space="preserve">1)06.10.2003; не установлен              </t>
  </si>
  <si>
    <t xml:space="preserve">1) Закон Нижегородской области от 22.12.2005 N 209-З "Об архивном деле в Нижегородской области"
</t>
  </si>
  <si>
    <t>1)ст.4 п.4</t>
  </si>
  <si>
    <t xml:space="preserve">1)22.12.2005. не установлена   </t>
  </si>
  <si>
    <t xml:space="preserve">1) Федеральный закон от 06.10.2003 №131-ФЗ "Об общих принципах организации местного самоуправления в Российской Федерации"
         </t>
  </si>
  <si>
    <t xml:space="preserve">1) ст.16, п.32
</t>
  </si>
  <si>
    <t>1)29.12.2004,
 не установлен
2)01.01.1995,   не установлен</t>
  </si>
  <si>
    <t xml:space="preserve">Закон Нижегородской области от 03.05.2007г. № 40-З "Об охране и использовании водных объектов в Нижегорордской области"                           </t>
  </si>
  <si>
    <t>1)ст.7, п.8</t>
  </si>
  <si>
    <t>1) 15.05.2007,  не установлен</t>
  </si>
  <si>
    <t xml:space="preserve">1) в целом         </t>
  </si>
  <si>
    <t xml:space="preserve">01.01.2020г. с 2021-2026 гг.        </t>
  </si>
  <si>
    <t>осуществление мероприятий по обеспечению безопасности людей на водных объектах, охране их жизни и здоровья</t>
  </si>
  <si>
    <t>1.1.9</t>
  </si>
  <si>
    <t>1.1.10</t>
  </si>
  <si>
    <t>1.1.11</t>
  </si>
  <si>
    <t>1.1.12</t>
  </si>
  <si>
    <t>1.1.13</t>
  </si>
  <si>
    <t>1.1.14</t>
  </si>
  <si>
    <t>1.1.15</t>
  </si>
  <si>
    <t>1.1.16</t>
  </si>
  <si>
    <t>1.1.17</t>
  </si>
  <si>
    <t>1.1.19</t>
  </si>
  <si>
    <t>1.1.20</t>
  </si>
  <si>
    <t>1.1.21</t>
  </si>
  <si>
    <t>1.1.22</t>
  </si>
  <si>
    <t>1.1.23</t>
  </si>
  <si>
    <t>1.1.24</t>
  </si>
  <si>
    <t>1.1.25</t>
  </si>
  <si>
    <t>1.1.26</t>
  </si>
  <si>
    <t>1.2.2</t>
  </si>
  <si>
    <t>1.2.3</t>
  </si>
  <si>
    <t>1.2.4</t>
  </si>
  <si>
    <t>1.2.5</t>
  </si>
  <si>
    <t>1.2.6</t>
  </si>
  <si>
    <t>1.2.7</t>
  </si>
  <si>
    <t>1.2.8</t>
  </si>
  <si>
    <t>1.2.9</t>
  </si>
  <si>
    <t>1.2.11</t>
  </si>
  <si>
    <t>1.4.2.2</t>
  </si>
  <si>
    <t>1.4.2.3</t>
  </si>
  <si>
    <t>1.4.2.4</t>
  </si>
  <si>
    <t>1.4.2.6</t>
  </si>
  <si>
    <t>1.4.2.7</t>
  </si>
  <si>
    <t>1.4.2.8</t>
  </si>
  <si>
    <t>1.4.2.9</t>
  </si>
  <si>
    <t>1.4.2.10</t>
  </si>
  <si>
    <t>1.4.2.11</t>
  </si>
  <si>
    <t>1.4.2.12</t>
  </si>
  <si>
    <t>1.5.3</t>
  </si>
  <si>
    <t xml:space="preserve">1) Постановления администрации городского округа Воротынский от 26.10.2020 №533"Об утверждении муниципальной программы «Развитие предпринимательства в городском округе Воротынский Нижегородской области на 2021-2026 годы»" 2) Постановление администрации городского округа Воротынский от 18.05.2021 №288 "О порядке предоставления субсидий из бюджета городского округа Воротынский субъектам малого и среднего предпринимательства городского округа Воротынский Нижегородской области"
</t>
  </si>
  <si>
    <t>1) в целом  2) в целом</t>
  </si>
  <si>
    <t>1) 01.01.2021 - 31.12.2026  2)18.05.2021 - не установлен</t>
  </si>
  <si>
    <t>1) в целом
2) в целом
3) в целом
4) в целом
5) в целом
6) в целом  7)в целом</t>
  </si>
  <si>
    <t>1) в целом 2)п.3,7</t>
  </si>
  <si>
    <t>1) 01.01.2021 - 31.12.2026  2) 09.09.2021 -не установлен</t>
  </si>
  <si>
    <t>1) Постановления администрации городского округа Воротынский от 02.11.2020 №549"Об утверждении муниципальной программы «Развитие транспортной системы городского округа Воротынский" 2) Постановление администрации городского округа Воротынский от 09.09.2021 №545 "Об утверждении Порядка содержания и ремонта автомобильных дорог общего пользования местного значения городского округа Воротынский Нижегородской области"</t>
  </si>
  <si>
    <t>1)ст.22
2) Пп.1, п.1, ст.16</t>
  </si>
  <si>
    <t>1) Ст.7</t>
  </si>
  <si>
    <t>1)08.09.2012 - 01.01.3000</t>
  </si>
  <si>
    <t xml:space="preserve">1) Ст.4
2) в целом
</t>
  </si>
  <si>
    <t>1) 24.01.2006 - не установлен
2) 09.06.2019 - 01.01.3000</t>
  </si>
  <si>
    <t>1) Закон Нижегородской области от 30.12.2005 №212-З"О социальной поддержке отдельных категорий граждан в целях реализации их прав на образование"
2) Постановление Правительства Нижегородской области от 28.05.2019 №307"Постановление Правительства Нижегородской области от 28.05.2019 № 307 "О Порядке предоставления, распределения и расходования иных межбюджетных трансфертов за счет средств областного бюджета бюджетам муниципальных районов и городских округов Нижегородской области на внедрение нового модуля автоматизированной информационной системы государственного банка данных о детях, оставшихся без попечения родителей, в 2019 году""</t>
  </si>
  <si>
    <t>1) Закон Нижегородской области от 30.12.2005 №212-З"О социальной поддержке отдельных категорий граждан в целях реализации их прав на образование"
2)  Постановление Правительства Нижегородской области от 28.05.2019 №307"Постановление Правительства Нижегородской области от 28.05.2019 № 307 "О Порядке предоставления, распределения и расходования иных межбюджетных трансфертов за счет средств областного бюджета бюджетам муниципальных районов и городских округов Нижегородской области на внедрение нового модуля автоматизированной информационной системы государственного банка данных о детях, оставшихся без попечения родителей, в 2019 году""</t>
  </si>
  <si>
    <t xml:space="preserve">1) в целом
2) в целом
</t>
  </si>
  <si>
    <t xml:space="preserve">1) Закон Нижегородской области от 30.12.2005 №212-З"О социальной поддержке отдельных категорий граждан в целях реализации их прав на образование"
</t>
  </si>
  <si>
    <t xml:space="preserve">1) в целом
</t>
  </si>
  <si>
    <t xml:space="preserve">1) 24.01.2006 - не установлен
</t>
  </si>
  <si>
    <t>1) Постановления администрации Воротынского муниципального района от 18.11.2011 №248"О создании Муниципального казенного учреждения «Централизованная бухгалтерия» по обслуживанию муниципальных образовательных учреждений Воротынского муниципального района Нижегородской области"
2)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t>
  </si>
  <si>
    <t>1) ст.26
2) Пп.23, п.1, ст.16</t>
  </si>
  <si>
    <t>1) ст.7 ст13
2) в целом
3) в целом
4) в целом</t>
  </si>
  <si>
    <t>1) ст.8, ст.18
2) ст.11, 24
3) Ст.16; пп.8, п.1, ст.16
4) в целом</t>
  </si>
  <si>
    <t>1) в целом
2) ст.30,31</t>
  </si>
  <si>
    <t xml:space="preserve">1) Федеральный Закон от 07.12.2011 №416-ФЗ"О водоснабжении и водоотведении"
</t>
  </si>
  <si>
    <t xml:space="preserve">1) 01.01.2013 - 01.01.3000
</t>
  </si>
  <si>
    <t xml:space="preserve">1) Федеральный закон от 12.06.2002 N 67-ФЗ"Об основных гарантиях избирательных прав и права на участие в референдуме граждан Российской Федерации"
</t>
  </si>
  <si>
    <t>1) ст.57</t>
  </si>
  <si>
    <t>1) 12.06.2002 - не установлен</t>
  </si>
  <si>
    <t>1) ст.52</t>
  </si>
  <si>
    <t xml:space="preserve">1)Постановление Правительства Нижегородской области от 15.01.2019 N 7"Об утверждении государственной программы "Информационная среда Нижегородской области"
</t>
  </si>
  <si>
    <t xml:space="preserve">1) 15.01.2019 - не установлен
</t>
  </si>
  <si>
    <t>1) Постановления администрации Воротынского муниципального района от 12.12.2011 №276"О создании муниципального автономного учреждения Редакция газеты "Воротынская газета""
2) Постановления администрации городского округа Воротынский от 30.10.2020 №545"Об утверждении муниципальной программы «Информационное общество городского округа Воротынский"</t>
  </si>
  <si>
    <t>1) Решения Совета депутатов городского округа Воротынский от 07.02.2020 №13"Об утверждении Положения о пенсии за выслугу лет лицам, замещавшим муниципальные должности и должности муниципальной службы в городском округе Воротынский Нижегородской области, и иных доплатах к пенсии"
2) Постановления администрации городского округа Воротынский от 03.11.2020 №556"Об утверждении муниципальной программы «Социальная поддержка граждан городского округа Воротынский Нижегородской области»"
3) Решения Совета депутатов городского округа Воротынский от 07.02.2020 №15"Положение о порядке назначения, перерасчета, индексации и выплаты пенсии за выслугу лет лицам, замещавшим муниципальные должности и должности муниципальной службы в городском округе Воротынский Нижегородской области, а также иных доплат к пенсии"</t>
  </si>
  <si>
    <t>1) 07.02.2020 - не установлен
2) 01.01.2021 - 31.12.2026
3) 07.02.2020 - не установлен</t>
  </si>
  <si>
    <t>1) Постановления администрации Воротынского муниципального района от 26.09.2011 №198""О создании МБУК "Воротынский районный краеведческий музей""
2)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t>
  </si>
  <si>
    <t>1) ст.6
.</t>
  </si>
  <si>
    <t>1) в целом
2)ст.17 п.7</t>
  </si>
  <si>
    <t>1) ст.20 п.5 абз.2</t>
  </si>
  <si>
    <t xml:space="preserve">1) Ст.19 </t>
  </si>
  <si>
    <t>1) 14.08.2012 не установлен</t>
  </si>
  <si>
    <t>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t>
  </si>
  <si>
    <t>1) Постановление Правительства Нижегородской области от 30.04.2014 №298"Об утверждении государственной программы "Социальная поддержка граждан Нижегородской области"</t>
  </si>
  <si>
    <t>1) Закон Нижегородской области от 29.02.2012 №17-З "О резервном фонде Нижегородской области"</t>
  </si>
  <si>
    <t xml:space="preserve">1) Закон Нижегородской области от 07.09.2007 №123-З""О жилищной политике в Нижегородской области""
2) Закон Нижегородской области от 30.09.2008 №116-З""О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3) Закон Нижегородской области от 10.12.2004 №147-З"О мерах социальной поддержки детей-сирот и детей, оставшихся без попечения родителей, а также лиц из числа детей-сирот и детей, оставшихся без попечения родителей"
4)Постановление Правительства Нижегородской области от 24.05.2021 N 404"Об утверждении Порядка предоставления детям-сиротам и детям, оставшимся без попечения родителей, лицам из числа детей-сирот и детей, оставшихся без попечения родителей, лицам, которые относились к категории детей-сирот и достигли возраста 23 лет, благоустроенных жилых помещений специализированного жилищного фонда по договорам найма специализированных жилых помещений"
</t>
  </si>
  <si>
    <t>1) 30.09.2007 - не установлен
2) 27.10.2008 - не установлен
3) 01.01.2005 - не установлен
4) 25.05.2021-не установлен</t>
  </si>
  <si>
    <t>1) Постановления администрации Воротынского муниципального района от 05.11.2009 №186"О порядке исполнения отдельных государственных полномочий в области жилищных отношений"
2) Постановления администрации городского округа Воротынский от 03.11.2020 №559"Об утверждении муниципальной программы «Обеспечение населения городского округа Воротынский Нижегородской области доступным и комфортным жильем»"</t>
  </si>
  <si>
    <t>1) в целом
2) Ст.7
3)в целом
4) ст.11</t>
  </si>
  <si>
    <t>1) Федеральный Закон от 24.04.2008 №48-ФЗ"Об опеке и попечительстве"</t>
  </si>
  <si>
    <t>1) П.1,1, ст.6</t>
  </si>
  <si>
    <t>1) 01.09.2008 - 01.01.3000</t>
  </si>
  <si>
    <t>1) П.2, ст.5
2) ст.6</t>
  </si>
  <si>
    <t>1) ст.3.1 п.6</t>
  </si>
  <si>
    <t xml:space="preserve">1) Постановление Правительства Нижегородской области от 25.06.2015 №402""Об утвержении Положения о порядке и условиях использования субвенций из средств областного бюджета бюджетам муниципальных районов и городских округов Нижегородской области на осуществление отдельных государственных 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обеспечения безопасности сибиреязвенных скотомогильников""
2) Закон Нижегородской области от 03.10.2013 №129-З"О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
3) Постановление Правительства Нижегородской области от 03.07.2020 N 538
"Об утверждении Положения о порядке и условиях использования субвенций из областного бюджета бюджетам муниципальных районов и городских округов Нижегородской области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t>
  </si>
  <si>
    <t>1) в целом
2) Ст.2
3) в целом</t>
  </si>
  <si>
    <t>1) 25.06.2015 - не установлен
3) 01.01.2014 - не установлен
4) 03.07.2020 - не установлен</t>
  </si>
  <si>
    <t>1) Ст.5
2)ст.5 п/п15
3) Ст.99
4) П.6, ст.26,3
5) Ст.19
6) в целом
7) в целом</t>
  </si>
  <si>
    <t>1) Федеральный Закон от 21.12.1996 №159-ФЗ"О дополнительных гарантиях по социальной поддержке детей-сирот и детей, оставшихся без попечения родителей"
2) Федеральный Закон от 20.08.2004 №113-ФЗ"О присяжных заседателях федеральных судов общей юрисдикции в Российской Федерации"
3) Федеральный Закон от 29.12.2012 №273-ФЗ"Об образовании в Российской Федерации"
4) Федеральный Закон от 06.10.1999 №184-ФЗ"Об общих принципах организации законодательных (представительных) и исполнительных органов государственной власти субъектов Российской Федерации"
5) Федеральный Закон от 06.10.2003 №131-ФЗ"Об общих принципах организации местного самоуправления в Российской Федерации"
6) Постановление Правительства Российской Федерации от 23.05.2005 №320"Об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7) Постановление Правительства Российской Федерации от 26.12.2017 №1642 "Об утверждении государственной программы Российской Федерации «Развитие образования» "</t>
  </si>
  <si>
    <t>1) Закон Нижегородской области от 07.09.2007 №123-З""О жилищной политике в Нижегородской области""
2) Закон Нижегородской области от 04.08.2010 №120-З""Об утверждении методики распределения субвенций бюджетам муниципальных районов и городских округов Нижегородской области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 списков кандидатов в присяжные заседатели федеральных судов общей юрисдикции в Российской Федерации""
3) Постановление Правительства Нижегородской области от 22.06.2020 №501"О ежемесячном денежном вознаграждении за классное руководство педагогическим работникам государственных и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образования, в том числе адаптированные основные общеобразовательные программы"
4) Закон Нижегородской области от 10.12.2004 №147-З"О мерах социальной поддержки детей-сирот и детей, оставшихся без попечения родителей, а также лиц из числа детей-сирот и детей, оставшихся без попечения родителей, на территории Нижегородской области"
5) Закон Нижегородской области от 21.10.2005 №140-З"О наделении органов местного самоуправления отдельными государственными полномочиями в области образования"
6) Постановление Правительства Нижегородской области от 25.03.2009 №149"Об организации отдыха, оздоровления и занятости детей и молодежи Нижегородской области"
7) Постановление Правительства Нижегородской области от 17.06.2011 №464"Об утверждении Положения о порядке расходования субвенций из областного бюджета бюджетам муниципальных районов и городских округов Нижегородской области на проведение ремонта жилых помещений, собственниками которых являются дети-сироты и дети,  оставшиеся без попечения  рродителей,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которых за ними сохранено"
8) Постановление Правительства Нижегородской области от 05.07.2019 №426 "О Порядке расходования субвенции на исполнение полномочий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</si>
  <si>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1) Решения Совета депутатов городского округа Воротынский от 07.09.2021 №58"Об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
2) Решения Совета депутатов городского округа Воротынский от 14.12.2012 №84"Порядок распределения органами местного самоуправления Воротынского муниципального района Нижегородской области средств,полученных в виде субвенций из областного бюджета на исполнение отдельных государственных полномочий в области образования"</t>
  </si>
  <si>
    <t>1) 07.09.2021 - не установлен
2) 14.12.2012 - не установлен</t>
  </si>
  <si>
    <t>03             05</t>
  </si>
  <si>
    <t>10             02</t>
  </si>
  <si>
    <t>создание условий для развития туризма</t>
  </si>
  <si>
    <t>1)Постановление администрации городского округа Воротынский от 30.10.2020 №547 Об утверждении муниципальной программы «Развитии культуры городского округа. Воротынский.»подпрограмма: "Сфера туризма"</t>
  </si>
  <si>
    <t xml:space="preserve">1)в целом        </t>
  </si>
  <si>
    <t xml:space="preserve">1)01.01.2021-01.01.2026  </t>
  </si>
  <si>
    <t>1)ст.16.1    п.9</t>
  </si>
  <si>
    <t>1) ст.16  п.10</t>
  </si>
  <si>
    <t xml:space="preserve">1)  Постановление Правительства Нижегородской области от 01.09.2017 №651"Об утверждении государственной программы "Формирование современной городской среды на территории Нижегородской области на 2018 - 2022 годы""
</t>
  </si>
  <si>
    <t xml:space="preserve">1) 01.09.2017 - 01.01.3000
</t>
  </si>
  <si>
    <t>1) Бюджетный кодекс Российской Федерации от 31.07.1998 №145-ФЗ""
2) Федеральный Закон от 02.03.2007 №25-ФЗ"О муниципальной службе в Российской Федерации"
3) Федеральный Закон от 06.10.2003 №131-ФЗ"Об общих принципах организации местного самоуправления в Российской Федерации"   4)Постановление Правительства РФ №873 "О поощрении субъектов Российской Федерации за достижение значений (уровней) показателей для оценки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 и в 2021 году"</t>
  </si>
  <si>
    <t>1) Ст.81
2) П.2, ст.22
3) Ст.34; п.9, ст.34  4) в целом</t>
  </si>
  <si>
    <t>1) 01.01.2000 - не установлен
2) 02.03.2007 - 01.01.3000
3) 06.10.2003 - не установлен  4)08.06.2021, не установлен</t>
  </si>
  <si>
    <t>1) Закон Нижегородской области от 12.09.2007 №126-З"О бюджетном процессе в Нижегородской области"
2) Закон Нижегородской области от 10.10.2003 №93-З"О денежном содержании лиц, замещающих муниципальные должности в Нижегородской области"
3) Закон Нижегородской области от 03.08.2007 №99-3"О муниципальной службе в Нижегородской области"              4)Постановление Правительства НО №1006 "О поощрении в 2021 году региональных и муниципальных управленческих команд Нижегородской области"</t>
  </si>
  <si>
    <t xml:space="preserve">1) Ст.7
2) Ст.6
3) Ст.38; п.2, ст.22; абз.1, ст.38   4) в целом     </t>
  </si>
  <si>
    <t xml:space="preserve">1) 20.09.2007 - не установлен
2) 13.10.2011 - 01.01.3000
3) 01.01.2012 - 01.01.3000 4)29.11.2021, не установлен   </t>
  </si>
  <si>
    <t xml:space="preserve">Постановление 567 от 09.11.2020г "Муниципальная программа "Защита населения и территорий от чрезвычайных ситуаций, обеспечение пожарной безопасности и безопасности людей на водных объектах городского округа Воротыский Нижегородской области"                              </t>
  </si>
  <si>
    <t>1) Постановления администрации городского округа Воротынский от 11.02.2020 №44""Об утверждении Порядка предоставления из бюджета округа субсидий муниципальным унитарным предприятиям Воротынского муниципального района в целях предупреждения банкротства и восстановления платежеспособности"" 2) Постановление администрации городского округа Воротынский от 20.12.2021 №802 "Об утверждении Порядка предоставления субсидий муниципальным унитарным предприятиям жилищно-коммунального хозяйства городского округа Воротынский Нижегородской области на погашение задолженности за электрическую энергию и природный газ" 3) Постановление Администрации г.о.Воротынский от 19.01.2022 №23 "Об утверждении Порядка предоставления субсидий муниципальным унитарным предприятиям городского округа Воротынский Нижегородской области в целях предупреждения банкротства и восстановления платежеспособности"</t>
  </si>
  <si>
    <t>1) в целом  2) в целом  3) в целом</t>
  </si>
  <si>
    <t>1) 26.08.2019 - не установлен   2) 20.12.2021 - не установлен 3) 19.01.2022
не установлен</t>
  </si>
  <si>
    <t>1) Постановление Администрации г.о.Воротынский от 17.08.2022 №439 "Об утверждении Порядка предоставления субсидий МУП "Воротынское ЖКХ" и другим организациямкоммунального копмлекса на погашение задолженности за природный газ"
2) Постановление Администрации г.о.Воротынский от 19.09.2022 №526 "Об утверждении Порядка предоставления субсидий МУП "Воротынское ЖКХ" и другим организациямкоммунального копмлекса на погашение задолженности по налогам, зп с отчислениями, а также за ранее потребленную электроэнергию"</t>
  </si>
  <si>
    <t>1) 17.08.2022
не установлен
2) 19.09.2022
не установлен</t>
  </si>
  <si>
    <t>1) Постановления администрации городского округа Воротынский от 20.01.2020 №14""Об утверждении положения о комиссии по делам несовершеннолетних и защите их прав при администрации городского округа Воротынский Нижегородской области""
2) Постановление администрации городского округа Воротынский Нижегородской области от 01.04.2020г.№ 187 об утверждении перечня должностных лиц, уполномоченных составлять протоколы об админитсративных правонарушениях.</t>
  </si>
  <si>
    <t>1) 20.01.2020 - не установлен
2) 01.04.2020г, не установлен</t>
  </si>
  <si>
    <t>1) Постановления администрации Воротынского муниципального района от 05.11.2009 №186"О порядке исполнения отдельных государственных полномочий в области жилищных отношений"  2)Постановление администрации городского округа Воротынский НО от 03.11.2020 № 559 "Обеспечение населения городского округа Воротынский НО доступным и комфортным жильем"</t>
  </si>
  <si>
    <t>1) 05.11.2009 - не установлен 2)01.01.2021-31.12.2026</t>
  </si>
  <si>
    <t>1) Решения Совета депутатов городского округа Воротынский от 05.12.2019 №86"Положение о муниципальной службе в городском округе Воротынский Нижегородской области" 2) Постановления администрации городского округа Воротынский от 16.10.2020 №522"Об утверждении муниципальной программы «Управление муниципальными финансами городского округа Воротынский Нижегородской области»"</t>
  </si>
  <si>
    <t>1) Ст.9.1 2) в целом</t>
  </si>
  <si>
    <t>1) 01.01.2020 - не установлен  2)01.01.2020 - 31.12.2026</t>
  </si>
  <si>
    <t>1.1.8</t>
  </si>
  <si>
    <t>1) Постановления администрации городского округа Воротынский от 29.06.2020 №316 Об утверждении положения о погребении и похоронном деле в городском округе Воротынский Нижегородской области
2) Постановления администрации городского округа Воротынский от 27.12.2019 №376"Об утверждении муниципальной программы «Развитие жилищно-коммунального хозяйства городского округа Воротынский Нижегородской области»"</t>
  </si>
  <si>
    <t>1) 01.01.2006 - не установлен
2) 01.01.2016 - 01.01.3000
3) 18.03.2020 - не установлен   4) 01.01.2023 - не установлен</t>
  </si>
  <si>
    <t>1) 26.12.2019 - не установлен
2) 20.02.2014 - не установлен
3) 05.11.2009 - не установлен
4) 03.12.2012 - не установлен
5) 07.09.2021 - не установлен</t>
  </si>
  <si>
    <t>1) 20.02.2014 - не установлен
2) 28.04.2018 - не установлен
3) 09.12.2010 - не установлен
4) 01.01.2021 - 31.12.2026
5) 07.09.2021 - не установлен
6) 19.07.2019 - не установлен  7) 29.06.2021 -не установлен</t>
  </si>
  <si>
    <t>01        04         05          05         07            10</t>
  </si>
  <si>
    <t>13         12         01        02         02            04</t>
  </si>
  <si>
    <t>обслуживание долговых обязательств в части процентов, пеней и штрафных санкций по бюджетным кредитам, полученным из региональных бюджетов</t>
  </si>
  <si>
    <t>в целом</t>
  </si>
  <si>
    <t>01.01.2024-31.12.2024</t>
  </si>
  <si>
    <t xml:space="preserve"> Постановления администрации городского округа Воротынский от 16.06.2020 №297"Об утверждении порядка использования бюджетных ассигнований резервного фонда администрации городского округа Воротынский Нижегородской области"</t>
  </si>
  <si>
    <t>16.06.2020 - не установлен</t>
  </si>
  <si>
    <t xml:space="preserve"> в целом</t>
  </si>
  <si>
    <t>1) в целом     2) в целом</t>
  </si>
  <si>
    <t>1) Постановления администрации городского округа Воротынский от 29.11.2019 №330"" О внедрении на территории Воротынского муниципального района Нижегор.области системы персоф.финансирования дополнитенльного образования детей на основе сертификатов персофин.финансирования дополнительного образования детей , обучающихся по дополнительным образовательным программам""
2)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  3)Постановления администрации городского округа Воротынский от 03.11.2020 №560"Об утверждении муниципальной программы «Развитие физической культуры и спорта городского округа Воротынский Нижегородской области »"  4)  Постановления администрации городского округа Воротынский от 31.03.2023 №193 "О порядке формирования муниципальных социальных заказов на оказание муниципальных услуг в социальной сфере, отнесенных к полномочиям органов местного самоуправления городского округа Воротынский Нижегородской области, о форме и сроках формирования отчета об их исполнении"</t>
  </si>
  <si>
    <t>1) в целом
2) в целом                         3) в целом    4) в целом</t>
  </si>
  <si>
    <t>1) 29.11.2019 - не установлен
2) 01.01.2021 - 31.12.2026        3) 01.01.2021-31.12.2026        4) 31.03.2023 - не установлен</t>
  </si>
  <si>
    <t>1) Федеральный Закон от 04.12.2007 №329-ФЗ"О физической культуре и спорте в Российской Федерации"
2) Федеральный Закон от 06.10.2003 №131-ФЗ"Об общих принципах организации местного самоуправления в Российской Федерации"</t>
  </si>
  <si>
    <t>1) Ст.9
2) Пп.19, п.1, ст.16</t>
  </si>
  <si>
    <t>1) 30.03.2008 - не установлен
2) 06.10.2003 - не установлен</t>
  </si>
  <si>
    <t xml:space="preserve">"Бюджетный кодекс Российской Федерации" от 31.07.1998 N 145-ФЗ
</t>
  </si>
  <si>
    <t>ст.81</t>
  </si>
  <si>
    <t xml:space="preserve">01.01.2000, не установлен
</t>
  </si>
  <si>
    <t xml:space="preserve">Закон Нижегородской области от 12.09.2007 N 126-З "О бюджетном процессе в Нижегородской области"
</t>
  </si>
  <si>
    <t>ст.7</t>
  </si>
  <si>
    <t>20.09.2007 - не установлен</t>
  </si>
  <si>
    <t>Решение Совета депутатов городского округа Воротынский от 04.10.2019 №30 "Об утверждении Положения о муниципальном долге городского округа Воротынский Нижегородской области"</t>
  </si>
  <si>
    <t>01.01.2020 - не установлен</t>
  </si>
  <si>
    <t xml:space="preserve">1) Постановления администрации городского округа Воротынский от 03.11.2020 №559"Об утверждении муниципальной программы «Обеспечение населения городского округа Воротынский Нижегородской области доступным и комфортным жильем»"
2) Постановления администрации городского округа Воротынский от 03.11.2020 №556"Об утверждении муниципальной программы «Социальная поддержка граждан городского округа Воротынский Нижегородской области»" </t>
  </si>
  <si>
    <t xml:space="preserve">1) в целом
2) в целом                         </t>
  </si>
  <si>
    <t xml:space="preserve">1) 01.01.2021 - 31.12.2026
2) 01.01.2021 - 31.12.2026        </t>
  </si>
  <si>
    <t>Постановления администрации городского округа Воротынский от 16.06.2020 №297"Об утверждении порядка использования бюджетных ассигнований резервного фонда администрации городского округа Воротынский Нижегородской области"</t>
  </si>
  <si>
    <t>16.06.2020 -не установлен</t>
  </si>
  <si>
    <t>1) Решения Земского собрания Воротынского района от 26.12.2019 №123""Об установлении родительской платы за присмотр и уход за детьми в образовательных организациях Воротынского муниципального района, реализующих основную образовательную программу дошкольного образования""
2) Решения Земского собрания Воротынского района от 20.02.2014 №16""Об утверждении порядка исполнения Администрацией Воротынского района отдельных государственных полномочий по осуществлению выплаты компенсации части родительской платы за содержание ребенка (присмотр и уход за ребенком) в муниципальных образовательных учреждениях, реализующих основную общеобразовательную программу дошкольного образования""
3) Постановления администрации Воротынского района от 05.11.2009 №186"О порядке исполнения отдельных государственных полномочий в области жилищных отношений"
4) Постановления администрации Воротынского района от 03.12.2012 №239"Об утверждении Положения о компенсации части родительской платы за содержание ребенка в муниципальных образовательных учреждениях Воротынского района Нижегородской области, реализующих основную общеобразовательную программу дошкольного образования"
5) Решение Совета депутатов от 07.09.2021 №58 "Об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t>
  </si>
  <si>
    <t>1.1.18</t>
  </si>
  <si>
    <t>1.1.27</t>
  </si>
  <si>
    <t>1.2.10</t>
  </si>
  <si>
    <t>1.3.1.3</t>
  </si>
  <si>
    <t>1.4.2.5</t>
  </si>
  <si>
    <t>1)01.01.2006,не установлен   2)01.01.20, не установлен  3)01.01.20, не установлен  4)с 17.02.23, не установлен</t>
  </si>
  <si>
    <t xml:space="preserve">1) ст1        2)  п.1 абз.5       3) п.1 абз.5        4) в целом </t>
  </si>
  <si>
    <t>1)ст1           2) п.1 абз.5   3)п.1 абз.5       4) в целом    5) в целом    6) в целом</t>
  </si>
  <si>
    <t xml:space="preserve">1) Постановление Правительства Нижегородской области от 11.04.2006 №116"Об утверждении Положения о порядке формирования и расходования целевого финансового резерва для предупреждения и ликвидации чрезвычайных ситуаций и последствий стихийных бедствий"
2) Постановление Правительства Нижегородской области от 28.12.2015 №879"Об утверждении порядка предоставления субсидии на реконструкцию региональной автоматизированной системы централизованного оповещения населения Нижегородской области"  3)Постановление Правительства РФ от 30.12.2003 N 794"О единой государственной системе предупреждения и ликвидации чрезвычайных ситуаций"
</t>
  </si>
  <si>
    <t>1) в целом
2) в целом   3) в целом</t>
  </si>
  <si>
    <t>1) 11.04.2006 - не установлен
2) 28.12.2015 - 01.01.3000   3)30.12.2023 - не установлен</t>
  </si>
  <si>
    <t>1) Закон Нижегородской области от 05.09.2012 №117-З"Об энергосбережении и об повышении энергетической эффективности на территории Нижегородской области"   2)</t>
  </si>
  <si>
    <t>1) Жилищный кодекс Российской Федерации от 29.12.2004 №188-ФЗ"Жилищный кодекс Российской Федерации"
2) Указ Президента Российской Федерации от 07.05.2012 №600"О мерах по обеспечению граждан Российской Федерации доступным и комфортным жильем и повышению качества жилищно-коммунальных услуг"
3) Постановление Правительства РФ от 30.12.2017 N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4) Федеральный Закон от 21.07.2007 №185-ФЗ"О фонде содействия формирования жилищно-коммунального хозяйства"
5) Федеральный Закон от 06.10.2003 №131-ФЗ"Об общих принципах организации местного самоуправления в Российской Федерации"</t>
  </si>
  <si>
    <t>1) 29.12.2004 - не установлен
2) 07.05.2012 - 01.01.3000
3) 01.01.2018 - не установлен
4) 23.07.2007 - не установлен
5) 06.10.2003 - не установлен</t>
  </si>
  <si>
    <t>1) Указ Президента РФ от 07.05.2008 N 714 "Об обеспечении жильем ветеранов Великой Отечественной войны 1941 - 1945 годов"
2) Постановление Правительства Российской Федерации от 15.10.2005 №614"Об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t>
  </si>
  <si>
    <t>1) 07.05.2007 - не установлен 2) 15.10.2005 - не установлен</t>
  </si>
  <si>
    <t>1) Закон Нижегородской области от 07.07.2006 N 68-З
"О формах и порядке предоставления мер социальной поддержки по обеспечению жильем отдельных категорий граждан в Нижегородской области"
2) Закон Нижегородской области от 30.09.2008 №116-З""О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t>
  </si>
  <si>
    <t>1) ст.5       2) П.2, ст.2</t>
  </si>
  <si>
    <t>1)07.07.2006 - не установлен   2) 27.10.2008 - не установлен</t>
  </si>
  <si>
    <t>1) 18.06.2020 - не установлен
2) 01.01.2020 - 31.12.2024
3) 01.01.2020 - 31.12.2025   4)01.01.2020.-.31.12.2025</t>
  </si>
  <si>
    <t xml:space="preserve">1) в целом
2) в целом  3) в целом  </t>
  </si>
  <si>
    <t xml:space="preserve">1) 07.09.2021 - не установлен 2) 29.07.2021 - не установлен   3) 26.04.2023 - не установлен    </t>
  </si>
  <si>
    <t>1) Решения Совета депутатов городского округа Воротынский от 07.09.2021 №58 "Об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  2) Постановление администрации городского округа Воротынский от 29.07.2021 №442 "Об утверждении положения о порядке использования субвенций, предоставляемых бюджету городского округа Воротынский Нижегородской области из федерального и областногобюджетов на осуществление переданных государственных полномочий Нижегородской области на поддержку сельскохозяйственного производства"  3)  Постановление администрации городского округа Воротынский от 26.04.2023 №234 "Об утверждении Порядка исполнения органами самоуправления городского округа Воротынскйи Нижегородской области отдельных государственных полномочий в области образования по финансовому обеспечению выплат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</si>
  <si>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1)Закон НО от 11.11.2005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2)Постановление Правительства Нижегородской области от 13.03.2020 №207 "О государственной поддержке сельскохозяйственного производства по отдельным подотраслям растениеводства и животноводства" 3)Постановление Правительства Нижегородской области от 18.03.20 № 218 "О государственной поддержке на стимулирование развития приоритетных подотраслей агропромышленного
комплекса и развитие малых форм хозяйствования" 4)Постановление Правительства Нижегородской области от 17.02.23 № 150 "Об утверждении Порядка и условий предоставления субсидий на возмещение части затрат на поддержку собственного производства молока,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поддержку собственного производства молока за счет средств федерального бюджета и областного бюджета"</t>
  </si>
  <si>
    <t>1)Закон НО от 11.11.2005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2)Постановление Правительства Нижегородской области от 13.03.2020 №207 "О государственной поддержке сельскохозяйственного производства по отдельным подотраслям растениеводства и животноводства" 3)Постановление Правительства Нижегородской области от 18.03.20 № 218 "О государственной поддержке на стимулирование развития приоритетных подотраслей агропромышленного
комплекса и развитие малых форм хозяйствования"  4) Постановление Правительства НО от 15 декабря 2015 г. n 834 «Об утверждении положения о порядке предоставления субсидий на возмещение части затрат на приобретение оборудования и техники»  5)Постановление Правительства Нижегородской области от 15.12.22 № 1071 "О государственной поддержке на стимулирование увеличения производства картофеля и овощей" 6)Постановление Правительства Нижегородской области от 09.03.23 № 193 "Об утверждении Порядка предоставления субсидии из бюджета городского округа Воротынский Нижегородской области на возмещение производителям зерновых культур части затрат на производство и реализацию зерновых культур"</t>
  </si>
  <si>
    <t>на осуществление выплат,предусмотренных Законом Нижегородской области "О мерах по развитию кадрового потенциала сельскохозяйственного производства Нижегородской области"</t>
  </si>
  <si>
    <t xml:space="preserve">Закон Нижегородской области от 26.12.2018 N 158-З
"О мерах по развитию кадрового потенциала сельскохозяйственного производства Нижегородской области"
</t>
  </si>
  <si>
    <t>ст.10</t>
  </si>
  <si>
    <t>01.01.2019 - не установлен</t>
  </si>
  <si>
    <t>2027 г.</t>
  </si>
  <si>
    <t xml:space="preserve">05       </t>
  </si>
  <si>
    <t xml:space="preserve">02        </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</si>
  <si>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</si>
  <si>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 Бюджетный кодекс Российской Федерации от 31.07.1998 №145-ФЗ""
2) Федеральный Закон от 02.03.2007 №25-ФЗ"О муниципальной службе в Российской Федерации"
3) Федеральный Закон от 06.10.2003 №131-ФЗ"Об общих принципах организации местного самоуправления в Российской Федерации"                                  4)Постановление Правительства РФ от 13.06.2023 №971 "О поощрении субъектов Российской Федерации за достижение значений (уровней) показателей для оценки эффективности деятельности высших должностных лиц  субъектов Российской Федерации и деятельности органов исполнительной власти субъектов Российской Федерации и в 2023 году"</t>
  </si>
  <si>
    <t>1) Ст.81
2) П.2, ст.22
3) Ст.34; п.9, ст.34 4)в целом</t>
  </si>
  <si>
    <t>1) 01.01.2000 - не установлен
2) 02.03.2007 - 01.01.3000
3) 06.10.2003 - не установлен  4)13.06.2023, не установлен</t>
  </si>
  <si>
    <t>1) Закон Нижегородской области от 12.09.2007 №126-З"О бюджетном процессе в Нижегородской области"
2) Закон Нижегородской области от 10.10.2003 №93-З"О денежном содержании лиц, замещающих муниципальные должности в Нижегородской области"
3) Закон Нижегородской области от 03.08.2007 №99-3"О муниципальной службе в Нижегородской области"                                                         4)Постановление Правительства НО от 15.12.2023 №1075 "О поощрении в 2023 году региональных и муниципальных управленческих команд Нижегородской области"</t>
  </si>
  <si>
    <t>1) 20.09.2007 - не установлен
2) 13.10.2011 - 01.01.3000
3) 01.01.2012 - 01.01.3000  4)15.12.2023, не установлен</t>
  </si>
  <si>
    <t xml:space="preserve">1) в целом
2) в целом
3) в целом
4) в целом        </t>
  </si>
  <si>
    <t xml:space="preserve">1) Решения Земского собрания Воротынского района от 27.03.2007 №15"О муниципальной имущественной казне Воротынского муниципального района, порядке управления и распоряжения мцниципальным имуществом, составляющим муниципальную имущественную казну"
2)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
3) Постановления администрации городского округа Воротынский от 02.11.2020 №551"Об утверждении муниципальной программы «Управление муниципальным имуществом городского округа Воротынский Нижегородской области в 2021-2026 годах»"
4) Постановления администрации городского округа Воротынский от 27.12.2019 №376"Об утверждении муниципальной программы «Развитие жилищно-коммунального хозяйства городского округа Воротынский Нижегородской области»" </t>
  </si>
  <si>
    <t xml:space="preserve">1) 27.03.2007 - не установлен
2) 01.01.2021 - 31.12.2026
3) 01.01.2021 - 31.12.2026
4)01.01.2020-31.12.2025        </t>
  </si>
  <si>
    <t xml:space="preserve">1) Решения Земского собрания Воротынского района от 27.03.2007 №15"О муниципальной имущественной казне Воротынского муниципального района, порядке управления и распоряжения мцниципальным имуществом, составляющим муниципальную имущественную казну"  2) Постановления администрации городского округа Воротынский от 27.12.2019 №376"Об утверждении муниципальной программы «Развитие жилищно-коммунального хозяйства городского округа Воротынский Нижегородской области»"  3)Постановления администрации городского округа Воротынский от 02.11.2020 №551"Об утверждении муниципальной программы «Управление муниципальным имуществом городского округа Воротынский Нижегородской области в 2021-2026 годах»"   4)Постановление Администрации городского округа Воротынский Нижегородской области от 07.12.2021г.№ 772 "О порядке предоставления социальных выплат на возмещение части процентной ставки по кредитам, полученным гржданами на газификацию жилья в российских кредитных организациях"  5)Постановление Администрации городского округа Воротынский Нижегородской области от 03.11.2020г.№ 556 "Об утверждении МП "Социальная поддержка граждан городского округа Воротынский Нижегородской области"  6)Постановления администрации городского округа Воротынский №214 от 11.04.2024 "О мерах социальной поддержки малоимущих граждан при газификации"  </t>
  </si>
  <si>
    <t xml:space="preserve">1) в целом
2) в целом
3) в целом
4) в целом  5) в целом  6) в целом    </t>
  </si>
  <si>
    <t>1) 27.03.2007 - не установлен
2) 01.01.2020 - 31.12.2025
3) 01.01.2021 - 31.12.2026   4)07.12.2021, не установлен  5)03.11.2020, не установлен   6)11.04.2024, не увстановлен</t>
  </si>
  <si>
    <t xml:space="preserve">1) Постановления администрации Воротынского муниципального района от 21.06.2019 №167"Муниципальная программа "Переселение граждан из аварийного жилищного фонда на территории Воротынского муниципального района Нижегородской области на 2019-2025 годы""
2) Решения Земского собрания Воротынского района от 27.03.2007 №15"О муниципальной имущественной казне Воротынского муниципального района, порядке управления и распоряжения мцниципальным имуществом, составляющим муниципальную имущественную казну"
3) Постановления администрации городского округа Воротынский от 03.11.2020 №559"Об утверждении муниципальной программы «Обеспечение населения городского округа Воротынский Нижегородской области доступным и комфортным жильем»"
4) Постановления администрации городского округа Воротынский от 02.11.2020 №551"Об утверждении муниципальной программы «Управление муниципальным имуществом городского округа Воротынский Нижегородской области в 2021-2026 годах»"
</t>
  </si>
  <si>
    <t xml:space="preserve">1) в целом
2) в целом
3) в целом
4) в целом
</t>
  </si>
  <si>
    <t xml:space="preserve">1) 21.06.2019 - 31.12.2025
2) 27.03.2007 - не установлен
3) 01.01.2021 - 31.12.2026
4) 01.01.2021 - 31.12.2026
</t>
  </si>
  <si>
    <t>1)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   2) Решения Совета депутатов городского округа Воротынский от 23.08.2024 №46 "Об утверждении Порядка предоставления дополнительных мер поддержки гражданам Российской Федерации, участвующим (участвовавшим) в выполнении задач, возложенных на Вооруженные Силы Российской Федерации или войска национальной гвардии Российской Федерации, и членам их семей"</t>
  </si>
  <si>
    <t>1) 01.01.2021 - 31.12.2026        2) 23.08.2024 - не установлен</t>
  </si>
  <si>
    <t xml:space="preserve">1) в целом
2) в целом    3) в целом    4) в целом     5) в целом    </t>
  </si>
  <si>
    <t>1) Постановления администрации городского округа Воротынский от 03.11.2020 №562"Об утверждении муниципальной программы «Развитие образования городского округа Воротынский Нижегородской области»"
2) Постановления администрации городского округа Воротынский от 29.12.2021 №828"Об утверждении муниципальной программы «Профилактика преступлений и иных правонарушений на территории городского округа Воротынский Нижегородской области»"  3)Постановления администрации городского округа Воротынский от 23.11.2021 №738"Об утверждении муниципальной программы «Комплексные меры противодействия злоупотреблению наркотиками и их незаконному обороту на территории городского округа Воротынский Нижегородской области»"  4) Постановление администрации городского округа Воротынский от 14.12.2020 №639"Об утверждении Порядка предоставления и распределения из бюджета городского округа Воротынский Нижегородской области субсидий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городского округа Воротынский Нижегородской области"  5) Решение Совета депутатов от 23.08.2024 №46 "Об утверждении Порядка предоставления дополнительных мер поддержки гражданам Российской Федерации, участвующим (участвовавшим) в выполнении задач, возложенных на Вооруженные Силы Российской Федерации или войска национальной гвардии Российской Федерации, и членам их семей"</t>
  </si>
  <si>
    <t>1) 01.01.2021 - 31.12.2026
 2) 01.01.2022-31.12.2024        3) 01.01.2022-31.12.2025        4) 14.12.2020 - не установлен   5) 23.08.2024 - не установлен</t>
  </si>
  <si>
    <t xml:space="preserve">1)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  2)Постановления администрации городского округа Воротынский от 23.11.2021 №738"Об утверждении муниципальной программы «Комплексные меры противодействия злоупотреблению наркотиками и их незаконному обороту на территории городского округа Воротынский Нижегородской области»" </t>
  </si>
  <si>
    <t>1) 01.01.2021 - 31.12.2026   2)01.01.2022-31.12.2025</t>
  </si>
  <si>
    <t xml:space="preserve">1)Постановление администрации г.о. Воротынский НО от 30.10.2020  №547 "Развитие культуры городского округа Воротынский Нижегородской области"  
</t>
  </si>
  <si>
    <t xml:space="preserve"> 1)01.01.2021-31.12.2026 </t>
  </si>
  <si>
    <t>1) Решения Совета депутатов городского округа Воротынский от 18.06.2020 №72""Об утверждении Правил благоустройства территорий населенных пунктов г.о.Воротынский Нижегородской обл""
2) Постановления администрации городского округа Воротынский от 30.12.2019 №388"Муниципальная программа "Формирование комфортной городской среды на территории городского округа Воротынский Нижегородской области"
3) Постановления администрации городского округа Воротынский от 27.12.2019 №376"Об утверждении муниципальной программы «Развитие жилищно-коммунального хозяйства городского округа Воротынский Нижегородской области»"                                                                                                                      4)  Постановления администрации городского округа Воротынский  от 03.11.2020 №561"Об утверждении муниципальной программы «Развитие агропромышленного комплекса городского округа Воротынский Нижегородской области»"</t>
  </si>
  <si>
    <t xml:space="preserve">1)Постановления администрации городского округа Воротынский от 30.12.2019 №388"Муниципальная программа "Формирование комфортной городской среды на территории городского округа Воротынский Нижегородской области""  
</t>
  </si>
  <si>
    <t xml:space="preserve">1) 01.01.2020 - 31.12.2024
</t>
  </si>
  <si>
    <t>1) Постановления администрации Воротынского муниципального района от 28.01.2016 №22""Об утверждении Положения о порядке формирования и расходования целевого финансового резерва для предупреждения и ликвидации чрезвычайных ситуаций и последствий стихийных бедствий""
2) Постановления администрации городского округа Воротынский от 20.11.2023 №688"О единой дежурно-диспетчерской службе городского округа Воротынский Нижегородской области "
3) Постановления администрации городского округа Воротынский от 09.11.2020 №567"Об утверждении муниципальной программы «Защита населения и территорий от чрезвычайных ситуаций, обеспечение пожарной безопасности и безопасности людей на водных объектах городского округа Воротынский Нижегородской области»"</t>
  </si>
  <si>
    <t>1) 28.01.2016 - не установлен
2) 20.11.2023 - не установлен
3) 01.01.2021 - 31.12.2026</t>
  </si>
  <si>
    <t>1) в целом
2) в целом
3) в целом
4) в целом
5) в целом
6) в целом
7) в целом
8) в целом
9) в целом
10) в целом  11) в целом</t>
  </si>
  <si>
    <t>1) 31.03.2022 - не установлен
2) 20.05.2022 - не установлен
3) 01.01.2024 - не установлен
4) 01.01.2021 - не установлен
5) 01.01.2021 - 31.12.2026
6) 16.06.2020 - не установлен
7) 01.01.2020 - не установлен
8) 24.06.2011 - не установлен
9) 01.01.2020 - не установлен
10) 01.01.2020 - не установлен  11)07.09.2021 - не установлен</t>
  </si>
  <si>
    <t>1) Решение Совета депутатов от 17.03.2022 №10"Положение о контрольно-счетной инспекции Воротынского городского округа"
2) Решения Совета депутатов городского округа Воротынский от 20.05.2022 №37"Положении о денежном содержании лиц, замещающих муниципальные должности в городском округе Воротынский районе Нижегородской области"
3) Распоряжения администрации Воротынского района от 10.01.2024 №9-к"О надбавке к должностному окладу"
4) Постановления администрации городского округа Воротынский от 30.10.2020 №545"Об утверждении муниципальной программы «Информационное общество городского округа Воротынский"
5)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
6) Постановления администрации городского округа Воротынский от 16.06.2020 №297"Об утверждении порядка использования бюджетных ассигнований резервного фонда администрации городского округа Воротынский Нижегородской области"
7) Решения Совета депутатов городского округа Воротынский от 05.12.2019 №86"Положение о муниципальной службе в городском округе Воротынский Нижегородской области"
8) Решение Земского собрания Воротынского района от 24.06.2011 №56"Положение об Управлении образования и молодежной политики админситрации Воротынского муниципального района Нижегородской области"
9) Решения Совета депутатов городского округа Воротынский от 05.12.2019 №94"Положение об отделе имущественных отношений, муниципального контроля и закупок администрации городского округа Воротынский"
10) Решения Совета депутатов городского округа Воротынский от 10.12.2019 №112"Положение об отделе по строительству, архитектуре и жилищно-коммунальному хозяйству Администрации городского округа Воротынский Нижегородской области"                                                                               11)Решения Совета депутатов городского округа Воротынский от 07.09.2021 №57 "Об утверждении Положения о старостах сельских населенных пунктов, входящих в состав городского округа Воротынский Нижегородской области"</t>
  </si>
  <si>
    <t xml:space="preserve">1) Решение Совета депутатов от 17.03.2022 №10"Положение о контрольно-счетной инспекции Воротынского городского округа"
2) Решения Совета депутатов городского округа Воротынский от 20.05.2022 №37"Положении о денежном содержании лиц, замещающих муниципальные должности в городском округе Воротынский районе Нижегородской области"
3) Распоряжения администрации Воротынского района от 10.01.2024 №9-к"О надбавке к должностному окладу"
4) Постановления администрации городского округа Воротынский от 30.10.2020 №545"Об утверждении муниципальной программы «Информационное общество городского округа Воротынский"
5) Постановления администрации городского округа Воротынский от 30.10.2020 №547"Об утверждении муниципальной программы «Развитие культуры городского округа Воротынский Нижегородской области»"
6) Постановления администрации городского округа Воротынский от 16.06.2020 №297"Об утверждении порядка использования бюджетных ассигнований резервного фонда администрации городского округа Воротынский Нижегородской области"
7) Решения Совета депутатов городского округа Воротынский от 05.12.2019 №86"Положение о муниципальной службе в городском округе Воротынский Нижегородской области"
8) Решение Земского собрания Воротынского района от 24.06.2011 №56"Положение об Управлении образования и молодежной политики админситрации Воротынского муниципального района Нижегородской области"
9) Решения Совета депутатов городского округа Воротынский от 05.12.2019 №94"Положение об отделе имущественных отношений, муниципального контроля и закупок администрации городского округа Воротынский"
10) Решения Совета депутатов городского округа Воротынский от 10.12.2019 №112"Положение об отделе по строительству, архитектуре и жилищно-коммунальному хозяйству Администрации городского округа Воротынский Нижегородской области" </t>
  </si>
  <si>
    <t>1) 31.03.2022 - не установлен
2) 20.05.2022 - не установлен
3) 01.01.2024 - не установлен
4) 01.01.2021 - не установлен
5) 01.01.2021 - 31.12.2026
6) 16.06.2020 - не установлен
7) 01.01.2020 - не установлен
8) 24.06.2011 - не установлен
9) 01.01.2020 - не установлен
10) 01.01.2020 - не установлен</t>
  </si>
  <si>
    <t>1) Постановление администрации городского округа Воротынский от 16.11.2011 №240"О создании Муниципального Казенного Учреждения «Хозяйственная служба администрации Воротынского района»"</t>
  </si>
  <si>
    <t>1) Решения Совета депутатов городского округа Воротынский от 07.09.2021 №58 "Об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  2) Постановление администрации городского округа Воротынский от 29.07.2021 №442 "Об утверждении положения о порядке использования субвенций, предоставляемых бюджету городского округа Воротынский Нижегородской области из федерального и областногобюджетов на осуществление переданных государственных полномочий Нижегородской области на поддержку сельскохозяйственного производства"  3)  Постановление администрации городского округа Воротынский от 26.04.2023 №234 "Об утверждении Порядка исполнения органами самоуправления городского округа Воротынскйи Нижегородской области отдельных государственных полномочий в области образования по финансовому обеспечению выплат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</si>
  <si>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1)Постановление Администрации городского округа Воротынский Нижегородской области от 07.03.24г. № 133"Об утверждении порядка предоставления субсидии на поддержку производства молока из бюджета городского округа Воротынский Нижегородской области"   2)Постановление Администрации городского округа Воротынский Нижегородской области от 13.03.24 № 141 "Об утверждении Порядка предоставления субсидии на поддержку племенного животноводства из бюджета городского округа Воротынский Нижегородской области"  3)Постановление Администрации городского округа Воротынский Нижегородской области от 03.11.20г. № 561 "Об утверждении муниципальной программы "Развитие агропромышленного комплекса городского округа Воротынский Нижегородской области на поддержку племенного животноводства"  4)Постановления администрации городского округа Воротынский от 25.11.2024 №"714 "Об утверждении Порядка предоставления субсидии на поддержку мясного скотоводства"</t>
  </si>
  <si>
    <t>1) в целом
2) в целом
3) в целом  4) в целом</t>
  </si>
  <si>
    <t xml:space="preserve">1)07.03.24, не установлен 2)13.03.24, не установлен      3) 01.01.21 - 31.12.2026   4)25.11.2024, не установлен         </t>
  </si>
  <si>
    <t>1)Постановление Администрации городского округа Воротынский Нижегородской области от 18.03.2023г. № 146"Об утверждении Порядка и условий предоставления субсидий на поддержку проведения агротехнических работ, повышения уровня экологической безопасности сельскохозяйственного производства, а также на повышение плодородия и качества почв из бюджета городского округа Воротынский Нижегордской области" 2)Постановление Администрации городского округа Воротынский Нижегородской области от 01.07.24 № 371 "Об утверждении Порядка предоставления субсидии на поддержку элитного семеноводства из бюджета городского округа Воротынский Нижегородской области" 3)Постановление Администрации городского округа Воротынский Нижегородской области от 12.04.24 № 219 "Об утверждении Порядка предоставления субсидии на возмещение производителям зерновых культур части затрат на производство и реализацию зерновых культур из бюджета городского округа Воротынский Нижегородской области"  4) Постановление Администрации городского округа Воротынский Нижегородской области от 15.04.24. № 220"О государственной поддержке на стимулирование увеличения производства картофеля и овощей" 5)Постановление Администрации городского округа Воротынский Нижегородской области от 03.06.24 № 308"Об утверждении Порядка предоставления субсидии на возмещение части затрат на приобретение оборудования и техники из бюджета городского округа Воротынский Нижегородской области "</t>
  </si>
  <si>
    <t xml:space="preserve">1) в целом  2) в целом  3) в целом    4) в целом  5) в целом   </t>
  </si>
  <si>
    <t xml:space="preserve">1)18.03.24, не установлен 2)04.07.24, не установлен  3)12.04.24, не установлен  4)15.04.24, не установлен  5)06.06.24, не установлен </t>
  </si>
  <si>
    <t>1) Постановления администрации Воротынского муниципального района от 17.07.2017 №178"Об опеке и попечительстве совершеннолетних граждан"
2) Решение Земского собрания Воротынского муниципального района от 15.12.2007 №90""Об осуществлении Воротынским муниципальным районом Нижегородской области отдельных государственных полномочий по организации деятельности по опеке и попечительству в отношении несовершеннолетних граждан""</t>
  </si>
  <si>
    <t>1) 17.07.2017 - не установлен
2) 15.12.2007 - не установлен</t>
  </si>
  <si>
    <t>1) Решения Земского собрания Воротынского района от 20.02.2014 №17""Об утверждении порядка исполнения Администрацией Воротынского района отдельных государственных полномочий по осуществелению выплат на возмещение части расходов по приобретению путевок в детские санатории, санаторно-оздоровительные центры (лагеря) круглогодичного действия""
2) Постановления администрации Воротынского района от 28.04.2018 №113"«О распределении финансовых затрат на обеспечение деятельности присяжных заседателей»"
3) Постановления администрации Воротынского района от 09.12.2010 №314"Об установлении нормативов финансовых затрат на обеспечение деятельности присяжных заседателей"
4) Постановления администрации городского округа Воротынский от 03.11.2020 №559"Об утверждении муниципальной программы «Обеспечение населения городского округа Воротынский Нижегородской области доступным и комфортным жильем»"
5)  Решение Совета депутатов от 07.09.2021 №58 "Об утверждении Порядка исполнения администрацией городского округа Воротынский Нижегородской области отдельных полномочий в сфере образования за счет субвенций из областного бюджета"
6) Решения Земского собрания Воротынского района от 19.07.2019 №49"Порядок использования органами местного самоуправления Воротынского муниципального района Нижегородской области отдельных государственных полномочий в области образования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7) Постановление администрации городского округа Воротынский от 29.06.2021 №384 "Об утверждении Порядка исполнения органами местного самоуправления городского округа Воротынский Нижегородской области отдельных государственных полномочий в области образования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</si>
  <si>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РЕЕСТР  РАСХОДНЫХ  ОБЯЗАТЕЛЬСТВ 
МУНИЦИПАЛЬНЫЙ ОКРУГ ВОРОТЫНСКИЙ НИЖЕГОРОДСКОЙ ОБЛАСТИ</t>
  </si>
  <si>
    <t>Расходные обязательства, возникшие в результате принятия нормативных правовых актов муниципального округа, заключения договоров (соглашений), всего</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</si>
  <si>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</si>
  <si>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</si>
  <si>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владение, пользование и распоряжение имуществом, находящимся в муниципальной собственности муниципального округа</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</si>
  <si>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</si>
  <si>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</si>
  <si>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</si>
  <si>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</si>
  <si>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участие в предупреждении и ликвидации последствий чрезвычайных ситуаций в границах муниципального округа</t>
  </si>
  <si>
    <t>обеспечение первичных мер пожарной безопасности в границах муниципального округа</t>
  </si>
  <si>
    <t>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</si>
  <si>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</si>
  <si>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</si>
  <si>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</si>
  <si>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</si>
  <si>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</si>
  <si>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создание условий для организации досуга и обеспечения жителей муниципального округа услугами организаций культуры</t>
  </si>
  <si>
    <t>обеспечение условий для развития на территории муниципального округа физической культуры, школьного спорта и массового спорта</t>
  </si>
  <si>
    <t>организация проведения официальных физкультурно-оздоровительных и спортивных мероприятий муниципального округа</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</si>
  <si>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</si>
  <si>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</si>
  <si>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</si>
  <si>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организация и осуществление мероприятий по территориальной обороне и гражданской обороне, защите населения и территории муниципального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</si>
  <si>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</si>
  <si>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полномочия в сфере водоснабжения и водоотведения, предусмотренные Федеральным законом от 7 декабря 2011 г. N 416-ФЗ "О водоснабжении и водоотведении"</t>
  </si>
  <si>
    <t>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</si>
  <si>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Полномочия по обеспечению обучающихся по образовательным программам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N 273-ФЗ "Об образовании в Российской Федерации", пункт 3 статьи 3 Федерального закона от 1 марта 2020 г. N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</si>
  <si>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</si>
  <si>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по перечню, предусмотренному частью 1 статьи 16.1 Федерального закона от 6 октября 2003 г. N 131-ФЗ "Об общих принципах организации местного самоуправления в Российской Федерации", всего</t>
  </si>
  <si>
    <t>создание музеев муниципального округа</t>
  </si>
  <si>
    <t>по участию в осуществлении государственных полномочий (не переданных в соответствии со статьей 19 Федерального закона от 6 октября 2003 г. N 131-ФЗ "Об общих принципах организации местного самоуправления в Российской Федерации"), если это участие предусмотрено федеральными законами, всего</t>
  </si>
  <si>
    <t>11101</t>
  </si>
  <si>
    <t>11102</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</si>
  <si>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</si>
  <si>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</si>
  <si>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</si>
  <si>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</si>
  <si>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</si>
  <si>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</si>
  <si>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</si>
  <si>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</si>
  <si>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</si>
  <si>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11385.1</t>
  </si>
  <si>
    <t>Полномочия в сфере социальной защиты инвалидов - статья 15 и 15.1 Федерального закона от 24 ноября 1995 г. N 181-ФЗ "О социальной защите инвалидов в Российской Федерации"</t>
  </si>
  <si>
    <t>Осуществление полномочий по предметам ведения Российской Федерации, а также совместного ведения по решению вопросов, не указанных в части 1 статьи 44 Федерального закона от 21.12.2021 N 414-ФЗ "Об общих принципах организации публичной власти в субъектах Российской Федерации" (кроме 1.4.2.84; 1.4.2.98; 1.4.2.99; 1.4.2.99.49.49.1; 1.4.2.99.49.349.1)</t>
  </si>
  <si>
    <t>Установление дополнительных мер социальной поддержки и социальной помощи для отдельных категорий граждан (в соответствии с частью 1 статьи 48 Федерального закона от 21 декабря 2021 года N 414-ФЗ Об общих принципах организации публичной власти в субъектах Российской Федерации)</t>
  </si>
  <si>
    <t>за счет собственных доходов и источников финансирования дефицита бюджета муниципального округа, всего</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</si>
  <si>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</si>
  <si>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</si>
  <si>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</si>
  <si>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</si>
  <si>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Расходные обязательства, возникшие в результате принятия нормативных правовых актов муниципального округа, заключения соглашений, предусматривающих предоставление межбюджетных трансфертов из бюджета муниципального округа другим бюджетам бюджетной системы Российской Федерации, всего</t>
  </si>
  <si>
    <t>по предоставлению субсидий из местных бюджетов, всего</t>
  </si>
  <si>
    <t>Условно утвержденные расходы на первый и второй годы планового периода в соответствии с решением о местном бюджете муниципального округа</t>
  </si>
  <si>
    <t>отчетный  2024 год</t>
  </si>
  <si>
    <t xml:space="preserve">текущий 
 2025 год                       </t>
  </si>
  <si>
    <t>очередной 2026 год</t>
  </si>
  <si>
    <t>2028 г.</t>
  </si>
  <si>
    <t xml:space="preserve">  </t>
  </si>
  <si>
    <t>07     11</t>
  </si>
  <si>
    <t>03     01</t>
  </si>
  <si>
    <t>1) ст.15 п.1 пп7</t>
  </si>
  <si>
    <t>1)в целом   2)в целом</t>
  </si>
  <si>
    <t xml:space="preserve">1)Постановление Правительства Нижегородской области от 11.11.2024 N 701 "Об установлении минимального размера взноса на капитальный ремонт общего имущества в многоквартирных домах, расположенных на территории Нижегородской области, на 2025 год"
2)Постановление Правительства Нижегородской области от 14.11.2025 N 693 "Об установлении минимального размера взноса на капитальный ремонт общего имущества в многоквартирных домах, расположенных на территории Нижегородской области, на 2026 год"
</t>
  </si>
  <si>
    <r>
      <t xml:space="preserve">Наименование субъекта бюджетного планирования                                                                                                          </t>
    </r>
    <r>
      <rPr>
        <b/>
        <sz val="18"/>
        <rFont val="Times New Roman"/>
        <family val="1"/>
        <charset val="204"/>
      </rPr>
      <t>муниципальный округ Воротынский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</si>
</sst>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0"/>
    <numFmt numFmtId="165" formatCode="#,##0.0"/>
    <numFmt numFmtId="166" formatCode="?"/>
  </numFmts>
  <fonts count="21" x14ac:knownFonts="1">
    <font>
      <sz val="11"/>
      <color theme="1"/>
      <name val="Calibri"/>
      <family val="2"/>
      <charset val="204"/>
      <scheme val="minor"/>
    </font>
    <font>
      <sz val="10"/>
      <name val="Times New Roman"/>
      <family val="1"/>
      <charset val="204"/>
    </font>
    <font>
      <sz val="10"/>
      <color indexed="17"/>
      <name val="Tahoma"/>
      <family val="2"/>
      <charset val="204"/>
    </font>
    <font>
      <b/>
      <sz val="12"/>
      <color theme="1"/>
      <name val="Times New Roman Cyr"/>
      <charset val="204"/>
    </font>
    <font>
      <sz val="10"/>
      <color theme="1"/>
      <name val="Times New Roman"/>
      <family val="1"/>
      <charset val="204"/>
    </font>
    <font>
      <b/>
      <sz val="10"/>
      <name val="Times New Roman"/>
      <family val="1"/>
      <charset val="204"/>
    </font>
    <font>
      <sz val="10"/>
      <color theme="1"/>
      <name val="Times New Roman Cyr"/>
      <family val="1"/>
      <charset val="204"/>
    </font>
    <font>
      <b/>
      <sz val="10"/>
      <color theme="1"/>
      <name val="Times New Roman"/>
      <family val="1"/>
      <charset val="204"/>
    </font>
    <font>
      <b/>
      <sz val="10"/>
      <color theme="1"/>
      <name val="Times New Roman Cyr"/>
      <family val="1"/>
      <charset val="204"/>
    </font>
    <font>
      <b/>
      <sz val="10"/>
      <color theme="1"/>
      <name val="Times New Roman Cyr"/>
      <charset val="204"/>
    </font>
    <font>
      <sz val="10"/>
      <color theme="1"/>
      <name val="Times New Roman Cyr"/>
      <charset val="204"/>
    </font>
    <font>
      <sz val="10"/>
      <name val="Helv"/>
    </font>
    <font>
      <sz val="10"/>
      <name val="Arial Cyr"/>
      <charset val="204"/>
    </font>
    <font>
      <sz val="10"/>
      <name val="Arial"/>
      <family val="2"/>
      <charset val="204"/>
    </font>
    <font>
      <u/>
      <sz val="11"/>
      <color theme="10"/>
      <name val="Calibri"/>
      <family val="2"/>
      <charset val="204"/>
      <scheme val="minor"/>
    </font>
    <font>
      <sz val="7"/>
      <name val="Times New Roman"/>
      <family val="1"/>
      <charset val="204"/>
    </font>
    <font>
      <sz val="7"/>
      <name val="Arial"/>
      <family val="2"/>
      <charset val="204"/>
    </font>
    <font>
      <u/>
      <sz val="7"/>
      <color theme="10"/>
      <name val="Times New Roman"/>
      <family val="1"/>
      <charset val="204"/>
    </font>
    <font>
      <u/>
      <sz val="10"/>
      <color theme="10"/>
      <name val="Times New Roman"/>
      <family val="1"/>
      <charset val="204"/>
    </font>
    <font>
      <sz val="12"/>
      <name val="Times New Roman"/>
      <family val="1"/>
      <charset val="204"/>
    </font>
    <font>
      <b/>
      <sz val="18"/>
      <name val="Times New Roman"/>
      <family val="1"/>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2" fillId="0" borderId="0"/>
    <xf numFmtId="0" fontId="11" fillId="0" borderId="0"/>
    <xf numFmtId="0" fontId="12" fillId="0" borderId="0"/>
    <xf numFmtId="0" fontId="13" fillId="0" borderId="0"/>
    <xf numFmtId="0" fontId="2" fillId="0" borderId="0"/>
    <xf numFmtId="0" fontId="14" fillId="0" borderId="0" applyNumberFormat="0" applyFill="0" applyBorder="0" applyAlignment="0" applyProtection="0"/>
    <xf numFmtId="0" fontId="13" fillId="0" borderId="0"/>
    <xf numFmtId="0" fontId="13" fillId="0" borderId="0"/>
  </cellStyleXfs>
  <cellXfs count="188">
    <xf numFmtId="0" fontId="0" fillId="0" borderId="0" xfId="0"/>
    <xf numFmtId="0" fontId="7" fillId="0" borderId="6" xfId="0" applyFont="1" applyBorder="1" applyAlignment="1">
      <alignment horizontal="left" vertical="top" wrapText="1"/>
    </xf>
    <xf numFmtId="49" fontId="1" fillId="0" borderId="6" xfId="0" applyNumberFormat="1" applyFont="1" applyBorder="1" applyAlignment="1">
      <alignment horizontal="center" vertical="center" wrapText="1"/>
    </xf>
    <xf numFmtId="165" fontId="8" fillId="0" borderId="6" xfId="0" applyNumberFormat="1" applyFont="1" applyBorder="1" applyAlignment="1">
      <alignment horizontal="right" vertical="center"/>
    </xf>
    <xf numFmtId="0" fontId="6" fillId="0" borderId="0" xfId="0" applyFont="1"/>
    <xf numFmtId="0" fontId="5" fillId="0" borderId="6" xfId="0" applyFont="1" applyBorder="1" applyAlignment="1">
      <alignment horizontal="center" vertical="center"/>
    </xf>
    <xf numFmtId="0" fontId="8" fillId="0" borderId="0" xfId="0" applyFont="1"/>
    <xf numFmtId="0" fontId="1" fillId="0" borderId="6" xfId="0" applyFont="1" applyBorder="1" applyAlignment="1" applyProtection="1">
      <alignment horizontal="left" vertical="top" wrapText="1" shrinkToFit="1"/>
      <protection locked="0"/>
    </xf>
    <xf numFmtId="49" fontId="9" fillId="0" borderId="34" xfId="0" applyNumberFormat="1" applyFont="1" applyBorder="1" applyAlignment="1">
      <alignment horizontal="center" vertical="center" wrapText="1"/>
    </xf>
    <xf numFmtId="49" fontId="10" fillId="0" borderId="34"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165" fontId="6" fillId="0" borderId="3" xfId="0" applyNumberFormat="1" applyFont="1" applyBorder="1" applyAlignment="1">
      <alignment horizontal="right" vertical="center"/>
    </xf>
    <xf numFmtId="49" fontId="1" fillId="0" borderId="3" xfId="0" applyNumberFormat="1" applyFont="1" applyBorder="1" applyAlignment="1">
      <alignment horizontal="center" vertical="center"/>
    </xf>
    <xf numFmtId="0" fontId="7" fillId="0" borderId="6" xfId="0" applyFont="1" applyBorder="1" applyAlignment="1">
      <alignment horizontal="center" vertical="center"/>
    </xf>
    <xf numFmtId="0" fontId="4" fillId="0" borderId="1" xfId="0" applyFont="1" applyBorder="1" applyAlignment="1">
      <alignment horizontal="lef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165" fontId="6" fillId="0" borderId="6" xfId="0" applyNumberFormat="1" applyFont="1" applyBorder="1" applyAlignment="1">
      <alignment horizontal="right" vertical="center"/>
    </xf>
    <xf numFmtId="49" fontId="1" fillId="0" borderId="3" xfId="0" applyNumberFormat="1" applyFont="1" applyBorder="1" applyAlignment="1">
      <alignment horizontal="center" vertical="center" wrapText="1"/>
    </xf>
    <xf numFmtId="166" fontId="1" fillId="0" borderId="6" xfId="0" applyNumberFormat="1" applyFont="1" applyBorder="1" applyAlignment="1" applyProtection="1">
      <alignment horizontal="left" vertical="top" wrapText="1"/>
      <protection locked="0"/>
    </xf>
    <xf numFmtId="49" fontId="1" fillId="0" borderId="6" xfId="0" applyNumberFormat="1" applyFont="1" applyBorder="1" applyAlignment="1" applyProtection="1">
      <alignment horizontal="center" vertical="top" wrapText="1"/>
      <protection locked="0"/>
    </xf>
    <xf numFmtId="49" fontId="1" fillId="0" borderId="6" xfId="0" applyNumberFormat="1" applyFont="1" applyBorder="1" applyAlignment="1" applyProtection="1">
      <alignment horizontal="left" vertical="top" wrapText="1"/>
      <protection locked="0"/>
    </xf>
    <xf numFmtId="49" fontId="1" fillId="0" borderId="6" xfId="0" applyNumberFormat="1" applyFont="1" applyBorder="1" applyAlignment="1">
      <alignment horizontal="left" vertical="center" wrapText="1"/>
    </xf>
    <xf numFmtId="0" fontId="1" fillId="0" borderId="7" xfId="0" applyFont="1" applyBorder="1" applyAlignment="1">
      <alignment horizontal="left" vertical="top" wrapText="1"/>
    </xf>
    <xf numFmtId="0" fontId="1" fillId="0" borderId="6" xfId="0" applyFont="1" applyBorder="1" applyAlignment="1" applyProtection="1">
      <alignment vertical="top" wrapText="1" shrinkToFit="1"/>
      <protection locked="0"/>
    </xf>
    <xf numFmtId="0" fontId="1" fillId="0" borderId="6" xfId="0" applyFont="1" applyBorder="1" applyAlignment="1">
      <alignment horizontal="left" vertical="top" wrapText="1"/>
    </xf>
    <xf numFmtId="14" fontId="1" fillId="0" borderId="6" xfId="0" applyNumberFormat="1" applyFont="1" applyBorder="1" applyAlignment="1">
      <alignment horizontal="left" vertical="top" wrapText="1"/>
    </xf>
    <xf numFmtId="49" fontId="4" fillId="0" borderId="36" xfId="0" applyNumberFormat="1" applyFont="1" applyBorder="1" applyAlignment="1">
      <alignment horizontal="center" vertical="center" wrapText="1"/>
    </xf>
    <xf numFmtId="165" fontId="1" fillId="0" borderId="3" xfId="0" applyNumberFormat="1" applyFont="1" applyBorder="1" applyAlignment="1">
      <alignment horizontal="right" vertical="center" wrapText="1"/>
    </xf>
    <xf numFmtId="164" fontId="8" fillId="0" borderId="6" xfId="0" applyNumberFormat="1" applyFont="1" applyBorder="1" applyAlignment="1">
      <alignment horizontal="right" vertical="center"/>
    </xf>
    <xf numFmtId="49" fontId="4" fillId="0" borderId="34" xfId="0" applyNumberFormat="1" applyFont="1" applyBorder="1" applyAlignment="1">
      <alignment horizontal="center" vertical="center" wrapText="1"/>
    </xf>
    <xf numFmtId="0" fontId="4" fillId="0" borderId="6" xfId="0" applyFont="1" applyBorder="1" applyAlignment="1">
      <alignment horizontal="left" vertical="top" wrapText="1"/>
    </xf>
    <xf numFmtId="166" fontId="1" fillId="0" borderId="6" xfId="0" applyNumberFormat="1" applyFont="1" applyBorder="1" applyAlignment="1" applyProtection="1">
      <alignment horizontal="center" vertical="top" wrapText="1"/>
      <protection locked="0"/>
    </xf>
    <xf numFmtId="0" fontId="1" fillId="0" borderId="3" xfId="0" applyFont="1" applyBorder="1" applyAlignment="1">
      <alignment horizontal="center" vertical="center" wrapText="1"/>
    </xf>
    <xf numFmtId="165" fontId="5" fillId="0" borderId="6" xfId="0" applyNumberFormat="1" applyFont="1" applyBorder="1" applyAlignment="1">
      <alignment horizontal="center" vertical="center"/>
    </xf>
    <xf numFmtId="49" fontId="7" fillId="0" borderId="34" xfId="0" applyNumberFormat="1" applyFont="1" applyBorder="1" applyAlignment="1">
      <alignment horizontal="center" vertical="center" wrapText="1"/>
    </xf>
    <xf numFmtId="0" fontId="5" fillId="0" borderId="6" xfId="0" applyFont="1" applyBorder="1" applyAlignment="1" applyProtection="1">
      <alignment horizontal="left" vertical="top" wrapText="1" shrinkToFit="1"/>
      <protection locked="0"/>
    </xf>
    <xf numFmtId="0" fontId="6" fillId="0" borderId="6" xfId="0" applyFont="1" applyBorder="1" applyAlignment="1">
      <alignment horizontal="left" vertical="top" wrapText="1"/>
    </xf>
    <xf numFmtId="0" fontId="1" fillId="0" borderId="3" xfId="0" applyFont="1" applyBorder="1" applyAlignment="1">
      <alignment horizontal="left" vertical="top" wrapText="1"/>
    </xf>
    <xf numFmtId="2" fontId="1" fillId="0" borderId="6" xfId="0" applyNumberFormat="1" applyFont="1" applyBorder="1" applyAlignment="1">
      <alignment horizontal="center" vertical="center" wrapText="1"/>
    </xf>
    <xf numFmtId="0" fontId="1" fillId="0" borderId="6" xfId="1" applyFont="1" applyBorder="1" applyAlignment="1">
      <alignment horizontal="left" vertical="top" wrapText="1"/>
    </xf>
    <xf numFmtId="0" fontId="1" fillId="0" borderId="6" xfId="0" applyFont="1" applyBorder="1" applyAlignment="1">
      <alignment horizontal="center" vertical="center" wrapText="1"/>
    </xf>
    <xf numFmtId="165" fontId="6" fillId="0" borderId="6" xfId="0" applyNumberFormat="1" applyFont="1" applyBorder="1" applyAlignment="1">
      <alignment horizontal="center" vertical="center"/>
    </xf>
    <xf numFmtId="49" fontId="6" fillId="0" borderId="34"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1" fillId="0" borderId="6" xfId="2" applyFont="1" applyBorder="1" applyAlignment="1" applyProtection="1">
      <alignment horizontal="left" vertical="top" wrapText="1" shrinkToFit="1"/>
      <protection locked="0"/>
    </xf>
    <xf numFmtId="14" fontId="1" fillId="0" borderId="6" xfId="2" applyNumberFormat="1" applyFont="1" applyBorder="1" applyAlignment="1" applyProtection="1">
      <alignment horizontal="left" vertical="top" wrapText="1" shrinkToFit="1"/>
      <protection locked="0"/>
    </xf>
    <xf numFmtId="0" fontId="1" fillId="0" borderId="6" xfId="0" applyFont="1" applyBorder="1" applyAlignment="1">
      <alignment horizontal="center" vertical="center"/>
    </xf>
    <xf numFmtId="165" fontId="1" fillId="0" borderId="6" xfId="0" applyNumberFormat="1" applyFont="1" applyBorder="1" applyAlignment="1">
      <alignment horizontal="center" vertical="center"/>
    </xf>
    <xf numFmtId="0" fontId="6" fillId="0" borderId="34" xfId="0" applyFont="1" applyBorder="1" applyAlignment="1">
      <alignment horizontal="center" vertical="center" wrapText="1"/>
    </xf>
    <xf numFmtId="0" fontId="4" fillId="0" borderId="6" xfId="0" applyFont="1" applyBorder="1"/>
    <xf numFmtId="0" fontId="6" fillId="0" borderId="6" xfId="0" applyFont="1" applyBorder="1" applyAlignment="1">
      <alignment horizontal="center" vertical="center"/>
    </xf>
    <xf numFmtId="0" fontId="6" fillId="0" borderId="7" xfId="0" applyFont="1" applyBorder="1" applyAlignment="1">
      <alignment horizontal="center" vertical="center"/>
    </xf>
    <xf numFmtId="165" fontId="6" fillId="0" borderId="7" xfId="0" applyNumberFormat="1" applyFont="1" applyBorder="1" applyAlignment="1">
      <alignment horizontal="center" vertical="center"/>
    </xf>
    <xf numFmtId="0" fontId="5" fillId="0" borderId="7" xfId="0" applyFont="1" applyBorder="1" applyAlignment="1">
      <alignment horizontal="center" vertical="center"/>
    </xf>
    <xf numFmtId="165" fontId="5" fillId="0" borderId="7" xfId="0" applyNumberFormat="1" applyFont="1" applyBorder="1" applyAlignment="1">
      <alignment horizontal="center" vertical="center"/>
    </xf>
    <xf numFmtId="49" fontId="6" fillId="0" borderId="6" xfId="0" applyNumberFormat="1" applyFont="1" applyBorder="1" applyAlignment="1">
      <alignment horizontal="center" vertical="center" wrapText="1"/>
    </xf>
    <xf numFmtId="0" fontId="6" fillId="0" borderId="0" xfId="0" applyFont="1" applyAlignment="1">
      <alignment horizontal="center" vertical="center"/>
    </xf>
    <xf numFmtId="2" fontId="6" fillId="0" borderId="0" xfId="0" applyNumberFormat="1" applyFont="1" applyAlignment="1">
      <alignment horizontal="center" vertical="center"/>
    </xf>
    <xf numFmtId="0" fontId="19" fillId="0" borderId="0" xfId="3" applyFont="1"/>
    <xf numFmtId="0" fontId="5" fillId="0" borderId="27" xfId="0" applyFont="1" applyBorder="1" applyAlignment="1">
      <alignment horizontal="center" vertical="center" wrapText="1"/>
    </xf>
    <xf numFmtId="49" fontId="5" fillId="0" borderId="2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165" fontId="5" fillId="0" borderId="3" xfId="0" applyNumberFormat="1" applyFont="1" applyBorder="1" applyAlignment="1">
      <alignment horizontal="right" vertical="center" wrapText="1"/>
    </xf>
    <xf numFmtId="0" fontId="9" fillId="0" borderId="31" xfId="0" applyFont="1" applyBorder="1" applyAlignment="1">
      <alignment horizontal="center" vertical="center" wrapText="1"/>
    </xf>
    <xf numFmtId="0" fontId="7" fillId="0" borderId="37" xfId="0" applyFont="1" applyBorder="1" applyAlignment="1">
      <alignment horizontal="left" vertical="top" wrapText="1"/>
    </xf>
    <xf numFmtId="0" fontId="7" fillId="0" borderId="37" xfId="0" applyFont="1" applyBorder="1" applyAlignment="1">
      <alignment horizontal="center" vertical="center"/>
    </xf>
    <xf numFmtId="0" fontId="5" fillId="0" borderId="37" xfId="0" applyFont="1" applyBorder="1" applyAlignment="1">
      <alignment horizontal="center" vertical="center"/>
    </xf>
    <xf numFmtId="165" fontId="5" fillId="0" borderId="37" xfId="0" applyNumberFormat="1" applyFont="1" applyBorder="1" applyAlignment="1">
      <alignment horizontal="center" vertical="center"/>
    </xf>
    <xf numFmtId="165" fontId="8" fillId="0" borderId="37" xfId="0" applyNumberFormat="1" applyFont="1" applyBorder="1" applyAlignment="1">
      <alignment horizontal="right" vertical="center"/>
    </xf>
    <xf numFmtId="0" fontId="18" fillId="0" borderId="0" xfId="6" applyFont="1" applyFill="1" applyAlignment="1">
      <alignment vertical="center" wrapText="1"/>
    </xf>
    <xf numFmtId="0" fontId="17" fillId="0" borderId="0" xfId="6" applyFont="1" applyFill="1" applyAlignment="1">
      <alignment vertical="center" wrapText="1"/>
    </xf>
    <xf numFmtId="0" fontId="16" fillId="0" borderId="0" xfId="4" applyFont="1" applyAlignment="1">
      <alignment horizontal="center" vertical="center"/>
    </xf>
    <xf numFmtId="0" fontId="1" fillId="0" borderId="0" xfId="4" applyFont="1" applyAlignment="1">
      <alignment vertical="center" wrapText="1"/>
    </xf>
    <xf numFmtId="0" fontId="15" fillId="0" borderId="0" xfId="4" applyFont="1" applyAlignment="1">
      <alignment vertical="center" wrapText="1"/>
    </xf>
    <xf numFmtId="0" fontId="6" fillId="0" borderId="6" xfId="0" applyFont="1" applyBorder="1"/>
    <xf numFmtId="0" fontId="5" fillId="0" borderId="8" xfId="0" applyFont="1" applyBorder="1" applyAlignment="1">
      <alignment horizontal="center" vertical="center" wrapText="1"/>
    </xf>
    <xf numFmtId="49" fontId="6" fillId="0" borderId="6" xfId="0" applyNumberFormat="1" applyFont="1" applyBorder="1" applyAlignment="1">
      <alignment horizontal="center" vertical="center"/>
    </xf>
    <xf numFmtId="0" fontId="1" fillId="0" borderId="6" xfId="0" applyFont="1" applyBorder="1" applyAlignment="1">
      <alignment horizontal="left" vertical="center" wrapText="1"/>
    </xf>
    <xf numFmtId="0" fontId="1" fillId="0" borderId="6" xfId="0" applyFont="1" applyBorder="1" applyAlignment="1">
      <alignment horizontal="center" vertical="top" wrapText="1"/>
    </xf>
    <xf numFmtId="0" fontId="9" fillId="0" borderId="38"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165" fontId="8" fillId="0" borderId="1" xfId="0" applyNumberFormat="1" applyFont="1" applyBorder="1" applyAlignment="1">
      <alignment horizontal="right" vertical="center"/>
    </xf>
    <xf numFmtId="0" fontId="6" fillId="0" borderId="29" xfId="0" applyFont="1" applyBorder="1" applyAlignment="1">
      <alignment horizontal="center" vertical="center" wrapText="1"/>
    </xf>
    <xf numFmtId="0" fontId="4" fillId="0" borderId="40" xfId="0" applyFont="1" applyBorder="1" applyAlignment="1">
      <alignment horizontal="left" vertical="top" wrapText="1"/>
    </xf>
    <xf numFmtId="0" fontId="4" fillId="0" borderId="40" xfId="0" applyFont="1" applyBorder="1" applyAlignment="1">
      <alignment horizontal="center" vertical="center"/>
    </xf>
    <xf numFmtId="0" fontId="4" fillId="0" borderId="40" xfId="0" applyFont="1" applyBorder="1"/>
    <xf numFmtId="0" fontId="6" fillId="0" borderId="40" xfId="0" applyFont="1" applyBorder="1" applyAlignment="1">
      <alignment horizontal="center" vertical="center"/>
    </xf>
    <xf numFmtId="165" fontId="6" fillId="0" borderId="40" xfId="0" applyNumberFormat="1" applyFont="1" applyBorder="1" applyAlignment="1">
      <alignment horizontal="center" vertical="center"/>
    </xf>
    <xf numFmtId="165" fontId="6" fillId="0" borderId="40" xfId="0" applyNumberFormat="1" applyFont="1" applyBorder="1" applyAlignment="1">
      <alignment horizontal="right" vertical="center"/>
    </xf>
    <xf numFmtId="49" fontId="9" fillId="0" borderId="29" xfId="0" applyNumberFormat="1" applyFont="1" applyBorder="1" applyAlignment="1">
      <alignment horizontal="center" vertical="center" wrapText="1"/>
    </xf>
    <xf numFmtId="0" fontId="7" fillId="0" borderId="40" xfId="0" applyFont="1" applyBorder="1" applyAlignment="1">
      <alignment horizontal="left" vertical="top" wrapText="1"/>
    </xf>
    <xf numFmtId="0" fontId="7" fillId="0" borderId="40"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165" fontId="8" fillId="0" borderId="40" xfId="0" applyNumberFormat="1" applyFont="1" applyBorder="1" applyAlignment="1">
      <alignment horizontal="right" vertical="center"/>
    </xf>
    <xf numFmtId="0" fontId="4" fillId="0" borderId="6" xfId="0" applyFont="1" applyBorder="1" applyAlignment="1">
      <alignment horizontal="justify" vertical="top" wrapText="1"/>
    </xf>
    <xf numFmtId="49" fontId="4" fillId="0" borderId="38" xfId="0" applyNumberFormat="1" applyFont="1" applyBorder="1" applyAlignment="1">
      <alignment horizontal="center" vertical="center" wrapText="1"/>
    </xf>
    <xf numFmtId="0" fontId="4" fillId="0" borderId="1" xfId="0" applyFont="1" applyBorder="1" applyAlignment="1">
      <alignment horizontal="center" vertical="center"/>
    </xf>
    <xf numFmtId="166" fontId="1" fillId="0" borderId="1" xfId="0" applyNumberFormat="1" applyFont="1" applyBorder="1" applyAlignment="1" applyProtection="1">
      <alignment horizontal="left" vertical="top" wrapText="1"/>
      <protection locked="0"/>
    </xf>
    <xf numFmtId="49" fontId="1" fillId="0" borderId="1" xfId="0" applyNumberFormat="1" applyFont="1" applyBorder="1" applyAlignment="1" applyProtection="1">
      <alignment horizontal="center" vertical="top" wrapText="1"/>
      <protection locked="0"/>
    </xf>
    <xf numFmtId="49" fontId="1" fillId="0" borderId="5" xfId="0" applyNumberFormat="1" applyFont="1" applyBorder="1" applyAlignment="1">
      <alignment horizontal="center" vertical="center" wrapText="1"/>
    </xf>
    <xf numFmtId="165" fontId="6" fillId="0" borderId="1" xfId="0" applyNumberFormat="1" applyFont="1" applyBorder="1" applyAlignment="1">
      <alignment horizontal="right" vertical="center"/>
    </xf>
    <xf numFmtId="0" fontId="3" fillId="0" borderId="0" xfId="1" applyFont="1" applyAlignment="1">
      <alignment horizontal="center" wrapText="1"/>
    </xf>
    <xf numFmtId="0" fontId="8" fillId="0" borderId="0" xfId="0" applyFont="1" applyAlignment="1">
      <alignment wrapText="1"/>
    </xf>
    <xf numFmtId="0" fontId="1" fillId="0" borderId="0" xfId="4" applyFont="1" applyAlignment="1">
      <alignment horizontal="center" vertical="center" wrapText="1"/>
    </xf>
    <xf numFmtId="165" fontId="5" fillId="0" borderId="27" xfId="0" applyNumberFormat="1" applyFont="1" applyBorder="1" applyAlignment="1">
      <alignment horizontal="center" vertical="center" wrapText="1"/>
    </xf>
    <xf numFmtId="0" fontId="5" fillId="0" borderId="27" xfId="4" applyFont="1" applyBorder="1" applyAlignment="1">
      <alignment horizontal="center" vertical="center" wrapText="1"/>
    </xf>
    <xf numFmtId="0" fontId="5" fillId="0" borderId="28" xfId="4" applyFont="1" applyBorder="1" applyAlignment="1">
      <alignment horizontal="center" vertical="center" wrapText="1"/>
    </xf>
    <xf numFmtId="0" fontId="5" fillId="0" borderId="17" xfId="4" applyFont="1" applyBorder="1" applyAlignment="1">
      <alignment horizontal="center" vertical="center" wrapText="1"/>
    </xf>
    <xf numFmtId="165" fontId="8" fillId="0" borderId="41" xfId="0" applyNumberFormat="1" applyFont="1" applyBorder="1" applyAlignment="1">
      <alignment horizontal="right" vertical="center"/>
    </xf>
    <xf numFmtId="165" fontId="8" fillId="0" borderId="33" xfId="0" applyNumberFormat="1" applyFont="1" applyBorder="1" applyAlignment="1">
      <alignment horizontal="right" vertical="center"/>
    </xf>
    <xf numFmtId="0" fontId="10" fillId="0" borderId="6" xfId="0" applyFont="1" applyBorder="1" applyAlignment="1">
      <alignment horizontal="right" vertical="center"/>
    </xf>
    <xf numFmtId="0" fontId="10" fillId="0" borderId="33" xfId="0" applyFont="1" applyBorder="1" applyAlignment="1">
      <alignment horizontal="right" vertical="center"/>
    </xf>
    <xf numFmtId="165" fontId="6" fillId="0" borderId="33" xfId="0" applyNumberFormat="1" applyFont="1" applyBorder="1" applyAlignment="1">
      <alignment horizontal="right" vertical="center"/>
    </xf>
    <xf numFmtId="164" fontId="8" fillId="0" borderId="33" xfId="0" applyNumberFormat="1" applyFont="1" applyBorder="1" applyAlignment="1">
      <alignment horizontal="right" vertical="center"/>
    </xf>
    <xf numFmtId="0" fontId="6" fillId="0" borderId="6" xfId="0" applyFont="1" applyBorder="1" applyAlignment="1">
      <alignment horizontal="right" vertical="center"/>
    </xf>
    <xf numFmtId="165" fontId="1" fillId="0" borderId="35" xfId="0" applyNumberFormat="1" applyFont="1" applyBorder="1" applyAlignment="1">
      <alignment horizontal="right" vertical="center" wrapText="1"/>
    </xf>
    <xf numFmtId="165" fontId="6" fillId="0" borderId="39" xfId="0" applyNumberFormat="1" applyFont="1" applyBorder="1" applyAlignment="1">
      <alignment horizontal="right" vertical="center"/>
    </xf>
    <xf numFmtId="165" fontId="8" fillId="0" borderId="39" xfId="0" applyNumberFormat="1" applyFont="1" applyBorder="1" applyAlignment="1">
      <alignment horizontal="right" vertical="center"/>
    </xf>
    <xf numFmtId="165" fontId="6" fillId="0" borderId="41" xfId="0" applyNumberFormat="1" applyFont="1" applyBorder="1" applyAlignment="1">
      <alignment horizontal="right" vertical="center"/>
    </xf>
    <xf numFmtId="165" fontId="8" fillId="0" borderId="32" xfId="0" applyNumberFormat="1" applyFont="1" applyBorder="1" applyAlignment="1">
      <alignment horizontal="right" vertical="center"/>
    </xf>
    <xf numFmtId="164" fontId="1" fillId="0" borderId="1" xfId="0" applyNumberFormat="1" applyFont="1" applyBorder="1" applyAlignment="1">
      <alignment horizontal="center" vertical="center" wrapText="1"/>
    </xf>
    <xf numFmtId="164" fontId="1" fillId="0" borderId="44" xfId="0" applyNumberFormat="1" applyFont="1" applyBorder="1" applyAlignment="1">
      <alignment horizontal="center" vertical="center" wrapText="1"/>
    </xf>
    <xf numFmtId="165" fontId="6" fillId="0" borderId="39" xfId="0" applyNumberFormat="1" applyFont="1" applyBorder="1" applyAlignment="1">
      <alignment horizontal="center" vertical="center"/>
    </xf>
    <xf numFmtId="165" fontId="6" fillId="0" borderId="45" xfId="0" applyNumberFormat="1" applyFont="1" applyBorder="1" applyAlignment="1">
      <alignment horizontal="center" vertical="center"/>
    </xf>
    <xf numFmtId="0" fontId="6" fillId="0" borderId="1" xfId="0" applyFont="1" applyBorder="1" applyAlignment="1">
      <alignment horizontal="center" vertical="center"/>
    </xf>
    <xf numFmtId="0" fontId="6" fillId="0" borderId="44" xfId="0" applyFont="1" applyBorder="1" applyAlignment="1">
      <alignment horizontal="center" vertical="center"/>
    </xf>
    <xf numFmtId="165" fontId="1" fillId="0" borderId="1" xfId="0" applyNumberFormat="1" applyFont="1" applyBorder="1" applyAlignment="1">
      <alignment horizontal="center" vertical="center" wrapText="1"/>
    </xf>
    <xf numFmtId="165" fontId="1" fillId="0" borderId="44"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165" fontId="6" fillId="0" borderId="44" xfId="0" applyNumberFormat="1" applyFont="1" applyBorder="1" applyAlignment="1">
      <alignment horizontal="center" vertical="center"/>
    </xf>
    <xf numFmtId="49" fontId="4" fillId="0" borderId="38"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44" xfId="0" applyFont="1" applyBorder="1" applyAlignment="1">
      <alignment horizontal="left" vertical="top" wrapText="1"/>
    </xf>
    <xf numFmtId="0" fontId="4" fillId="0" borderId="1" xfId="0" applyFont="1" applyBorder="1" applyAlignment="1">
      <alignment horizontal="center" vertical="center"/>
    </xf>
    <xf numFmtId="0" fontId="4" fillId="0" borderId="44" xfId="0" applyFont="1" applyBorder="1" applyAlignment="1">
      <alignment horizontal="center" vertical="center"/>
    </xf>
    <xf numFmtId="166" fontId="1" fillId="0" borderId="1" xfId="0" applyNumberFormat="1" applyFont="1" applyBorder="1" applyAlignment="1" applyProtection="1">
      <alignment horizontal="left" vertical="top" wrapText="1"/>
      <protection locked="0"/>
    </xf>
    <xf numFmtId="166" fontId="1" fillId="0" borderId="44" xfId="0" applyNumberFormat="1" applyFont="1" applyBorder="1" applyAlignment="1" applyProtection="1">
      <alignment horizontal="left" vertical="top" wrapText="1"/>
      <protection locked="0"/>
    </xf>
    <xf numFmtId="49" fontId="1" fillId="0" borderId="1" xfId="0" applyNumberFormat="1" applyFont="1" applyBorder="1" applyAlignment="1" applyProtection="1">
      <alignment horizontal="center" vertical="top" wrapText="1"/>
      <protection locked="0"/>
    </xf>
    <xf numFmtId="49" fontId="1" fillId="0" borderId="44" xfId="0" applyNumberFormat="1" applyFont="1" applyBorder="1" applyAlignment="1" applyProtection="1">
      <alignment horizontal="center" vertical="top" wrapText="1"/>
      <protection locked="0"/>
    </xf>
    <xf numFmtId="0" fontId="13" fillId="0" borderId="0" xfId="4" applyAlignment="1">
      <alignment horizontal="center" vertical="center" wrapText="1"/>
    </xf>
    <xf numFmtId="0" fontId="13" fillId="0" borderId="0" xfId="4" applyAlignment="1">
      <alignment horizontal="center" vertical="center"/>
    </xf>
    <xf numFmtId="0" fontId="13" fillId="0" borderId="0" xfId="4" applyAlignment="1">
      <alignment horizontal="center" wrapText="1"/>
    </xf>
    <xf numFmtId="0" fontId="1" fillId="0" borderId="0" xfId="4" applyFont="1" applyAlignment="1">
      <alignment horizontal="center" vertical="center" wrapText="1"/>
    </xf>
    <xf numFmtId="0" fontId="1" fillId="0" borderId="0" xfId="0" applyFont="1" applyAlignment="1">
      <alignment horizontal="center" vertical="center" wrapText="1"/>
    </xf>
    <xf numFmtId="0" fontId="1" fillId="0" borderId="0" xfId="4" applyFont="1" applyAlignment="1">
      <alignment horizontal="center" wrapText="1"/>
    </xf>
    <xf numFmtId="0" fontId="9" fillId="0" borderId="0" xfId="0" applyFont="1" applyAlignment="1">
      <alignment horizontal="left"/>
    </xf>
    <xf numFmtId="0" fontId="9" fillId="0" borderId="2" xfId="0" applyFont="1" applyBorder="1" applyAlignment="1">
      <alignment horizontal="left"/>
    </xf>
    <xf numFmtId="49" fontId="5" fillId="0" borderId="16"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166" fontId="1" fillId="0" borderId="1" xfId="0" applyNumberFormat="1" applyFont="1" applyBorder="1" applyAlignment="1" applyProtection="1">
      <alignment horizontal="center" vertical="top" wrapText="1"/>
      <protection locked="0"/>
    </xf>
    <xf numFmtId="166" fontId="1" fillId="0" borderId="44" xfId="0" applyNumberFormat="1" applyFont="1" applyBorder="1" applyAlignment="1" applyProtection="1">
      <alignment horizontal="center" vertical="top" wrapText="1"/>
      <protection locked="0"/>
    </xf>
    <xf numFmtId="49" fontId="1" fillId="0" borderId="1"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49" fontId="5" fillId="0" borderId="24"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1" fillId="0" borderId="0" xfId="4" applyFont="1" applyAlignment="1">
      <alignment horizontal="right" vertical="top" wrapText="1"/>
    </xf>
    <xf numFmtId="0" fontId="5" fillId="0" borderId="2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49" fontId="5" fillId="0" borderId="29"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3" fillId="0" borderId="0" xfId="1" applyFont="1" applyAlignment="1">
      <alignment horizontal="center" wrapText="1"/>
    </xf>
  </cellXfs>
  <cellStyles count="9">
    <cellStyle name="Normal_TMP_1 2" xfId="7" xr:uid="{00000000-0005-0000-0000-000000000000}"/>
    <cellStyle name="Normal_TMP_2" xfId="4" xr:uid="{00000000-0005-0000-0000-000001000000}"/>
    <cellStyle name="Гиперссылка" xfId="6" builtinId="8"/>
    <cellStyle name="Обычный" xfId="0" builtinId="0"/>
    <cellStyle name="Обычный 12" xfId="3" xr:uid="{00000000-0005-0000-0000-000004000000}"/>
    <cellStyle name="Обычный 2" xfId="1" xr:uid="{00000000-0005-0000-0000-000005000000}"/>
    <cellStyle name="Обычный 2 4" xfId="5" xr:uid="{00000000-0005-0000-0000-000006000000}"/>
    <cellStyle name="Обычный 3" xfId="8" xr:uid="{00000000-0005-0000-0000-000007000000}"/>
    <cellStyle name="Стиль 1" xfId="2" xr:uid="{00000000-0005-0000-0000-000008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57"/>
  <sheetViews>
    <sheetView tabSelected="1" zoomScale="80" zoomScaleNormal="80" zoomScaleSheetLayoutView="80" workbookViewId="0">
      <pane xSplit="3" ySplit="10" topLeftCell="H11" activePane="bottomRight" state="frozen"/>
      <selection pane="topRight" activeCell="D1" sqref="D1"/>
      <selection pane="bottomLeft" activeCell="A14" sqref="A14"/>
      <selection pane="bottomRight" activeCell="U11" sqref="U11"/>
    </sheetView>
  </sheetViews>
  <sheetFormatPr defaultRowHeight="12.75" x14ac:dyDescent="0.2"/>
  <cols>
    <col min="1" max="1" width="7.7109375" style="51" customWidth="1"/>
    <col min="2" max="2" width="35.7109375" style="75" customWidth="1"/>
    <col min="3" max="3" width="9" style="51" customWidth="1"/>
    <col min="4" max="4" width="35.5703125" style="4" customWidth="1"/>
    <col min="5" max="5" width="9.7109375" style="4" customWidth="1"/>
    <col min="6" max="6" width="13.28515625" style="4" customWidth="1"/>
    <col min="7" max="7" width="44.7109375" style="4" customWidth="1"/>
    <col min="8" max="8" width="9.7109375" style="4" customWidth="1"/>
    <col min="9" max="9" width="13.42578125" style="4" customWidth="1"/>
    <col min="10" max="10" width="65.85546875" style="4" customWidth="1"/>
    <col min="11" max="11" width="10.85546875" style="4" customWidth="1"/>
    <col min="12" max="12" width="13.28515625" style="4" customWidth="1"/>
    <col min="13" max="14" width="5.5703125" style="4" customWidth="1"/>
    <col min="15" max="19" width="11.42578125" style="4" bestFit="1" customWidth="1"/>
    <col min="20" max="20" width="8.140625" style="4" customWidth="1"/>
    <col min="21" max="22" width="11.42578125" style="4" bestFit="1" customWidth="1"/>
    <col min="23" max="23" width="5.28515625" style="4" customWidth="1"/>
    <col min="24" max="25" width="11.42578125" style="4" bestFit="1" customWidth="1"/>
    <col min="26" max="26" width="5.28515625" style="4" customWidth="1"/>
    <col min="27" max="16384" width="9.140625" style="4"/>
  </cols>
  <sheetData>
    <row r="1" spans="1:26" ht="23.25" customHeight="1" x14ac:dyDescent="0.2">
      <c r="A1" s="57"/>
      <c r="B1" s="4"/>
      <c r="C1" s="57"/>
      <c r="R1" s="108"/>
      <c r="S1" s="108"/>
      <c r="T1" s="173" t="s">
        <v>615</v>
      </c>
      <c r="U1" s="173"/>
      <c r="V1" s="173"/>
      <c r="W1" s="173"/>
      <c r="X1" s="173"/>
      <c r="Y1" s="173"/>
      <c r="Z1" s="173"/>
    </row>
    <row r="2" spans="1:26" hidden="1" x14ac:dyDescent="0.2">
      <c r="A2" s="57"/>
      <c r="B2" s="4"/>
      <c r="C2" s="57"/>
    </row>
    <row r="3" spans="1:26" ht="30" customHeight="1" x14ac:dyDescent="0.25">
      <c r="A3" s="58"/>
      <c r="B3" s="187" t="s">
        <v>556</v>
      </c>
      <c r="C3" s="187"/>
      <c r="D3" s="187"/>
      <c r="E3" s="187"/>
      <c r="F3" s="187"/>
      <c r="G3" s="187"/>
      <c r="H3" s="187"/>
      <c r="I3" s="187"/>
      <c r="J3" s="187"/>
      <c r="K3" s="187"/>
      <c r="L3" s="187"/>
      <c r="M3" s="187"/>
      <c r="N3" s="187"/>
      <c r="O3" s="187"/>
      <c r="P3" s="187"/>
      <c r="Q3" s="187"/>
      <c r="R3" s="187"/>
      <c r="S3" s="187"/>
      <c r="T3" s="187"/>
      <c r="U3" s="187"/>
      <c r="V3" s="187"/>
      <c r="W3" s="187"/>
      <c r="X3" s="187"/>
      <c r="Y3" s="187"/>
      <c r="Z3" s="107"/>
    </row>
    <row r="4" spans="1:26" ht="15" customHeight="1" x14ac:dyDescent="0.3">
      <c r="A4" s="59" t="s">
        <v>621</v>
      </c>
      <c r="B4" s="106"/>
      <c r="C4" s="106"/>
      <c r="D4" s="106"/>
      <c r="E4" s="106"/>
      <c r="F4" s="106"/>
      <c r="G4" s="106"/>
      <c r="H4" s="106"/>
      <c r="I4" s="106"/>
      <c r="J4" s="106"/>
      <c r="K4" s="106"/>
      <c r="L4" s="106"/>
      <c r="M4" s="106"/>
      <c r="N4" s="106"/>
      <c r="O4" s="106"/>
      <c r="P4" s="106"/>
      <c r="Q4" s="106"/>
      <c r="R4" s="106"/>
      <c r="S4" s="106"/>
      <c r="T4" s="106"/>
      <c r="U4" s="106"/>
      <c r="V4" s="106"/>
      <c r="W4" s="106"/>
      <c r="X4" s="106"/>
      <c r="Y4" s="106"/>
      <c r="Z4" s="107"/>
    </row>
    <row r="5" spans="1:26" ht="9.75" customHeight="1" thickBot="1" x14ac:dyDescent="0.25">
      <c r="A5" s="58"/>
      <c r="B5" s="151" t="s">
        <v>0</v>
      </c>
      <c r="C5" s="151"/>
      <c r="D5" s="152"/>
      <c r="E5" s="152"/>
    </row>
    <row r="6" spans="1:26" ht="14.25" customHeight="1" thickBot="1" x14ac:dyDescent="0.25">
      <c r="A6" s="159" t="s">
        <v>7</v>
      </c>
      <c r="B6" s="159" t="s">
        <v>2</v>
      </c>
      <c r="C6" s="153" t="s">
        <v>3</v>
      </c>
      <c r="D6" s="163" t="s">
        <v>13</v>
      </c>
      <c r="E6" s="163"/>
      <c r="F6" s="163"/>
      <c r="G6" s="163"/>
      <c r="H6" s="163"/>
      <c r="I6" s="163"/>
      <c r="J6" s="163"/>
      <c r="K6" s="163"/>
      <c r="L6" s="164"/>
      <c r="M6" s="183" t="s">
        <v>26</v>
      </c>
      <c r="N6" s="184"/>
      <c r="O6" s="174" t="s">
        <v>20</v>
      </c>
      <c r="P6" s="163"/>
      <c r="Q6" s="163"/>
      <c r="R6" s="163"/>
      <c r="S6" s="163"/>
      <c r="T6" s="163"/>
      <c r="U6" s="163"/>
      <c r="V6" s="163"/>
      <c r="W6" s="163"/>
      <c r="X6" s="163"/>
      <c r="Y6" s="163"/>
      <c r="Z6" s="164"/>
    </row>
    <row r="7" spans="1:26" ht="12.75" customHeight="1" thickBot="1" x14ac:dyDescent="0.25">
      <c r="A7" s="160"/>
      <c r="B7" s="160"/>
      <c r="C7" s="162"/>
      <c r="D7" s="165" t="s">
        <v>14</v>
      </c>
      <c r="E7" s="166"/>
      <c r="F7" s="167"/>
      <c r="G7" s="168" t="s">
        <v>15</v>
      </c>
      <c r="H7" s="166"/>
      <c r="I7" s="167"/>
      <c r="J7" s="168" t="s">
        <v>16</v>
      </c>
      <c r="K7" s="166"/>
      <c r="L7" s="167"/>
      <c r="M7" s="185"/>
      <c r="N7" s="186"/>
      <c r="O7" s="175" t="s">
        <v>611</v>
      </c>
      <c r="P7" s="176"/>
      <c r="Q7" s="177" t="s">
        <v>612</v>
      </c>
      <c r="R7" s="179" t="s">
        <v>613</v>
      </c>
      <c r="S7" s="180"/>
      <c r="T7" s="181"/>
      <c r="U7" s="174" t="s">
        <v>21</v>
      </c>
      <c r="V7" s="163"/>
      <c r="W7" s="163"/>
      <c r="X7" s="163"/>
      <c r="Y7" s="163"/>
      <c r="Z7" s="164"/>
    </row>
    <row r="8" spans="1:26" ht="14.25" customHeight="1" thickBot="1" x14ac:dyDescent="0.25">
      <c r="A8" s="160"/>
      <c r="B8" s="160"/>
      <c r="C8" s="162"/>
      <c r="D8" s="169" t="s">
        <v>17</v>
      </c>
      <c r="E8" s="171" t="s">
        <v>18</v>
      </c>
      <c r="F8" s="159" t="s">
        <v>19</v>
      </c>
      <c r="G8" s="171" t="s">
        <v>17</v>
      </c>
      <c r="H8" s="159" t="s">
        <v>18</v>
      </c>
      <c r="I8" s="159" t="s">
        <v>19</v>
      </c>
      <c r="J8" s="171" t="s">
        <v>17</v>
      </c>
      <c r="K8" s="159" t="s">
        <v>18</v>
      </c>
      <c r="L8" s="159" t="s">
        <v>19</v>
      </c>
      <c r="M8" s="153" t="s">
        <v>27</v>
      </c>
      <c r="N8" s="153" t="s">
        <v>28</v>
      </c>
      <c r="O8" s="159" t="s">
        <v>22</v>
      </c>
      <c r="P8" s="159" t="s">
        <v>23</v>
      </c>
      <c r="Q8" s="160"/>
      <c r="R8" s="159" t="s">
        <v>6</v>
      </c>
      <c r="S8" s="171" t="s">
        <v>24</v>
      </c>
      <c r="T8" s="159" t="s">
        <v>25</v>
      </c>
      <c r="U8" s="171" t="s">
        <v>508</v>
      </c>
      <c r="V8" s="182"/>
      <c r="W8" s="182"/>
      <c r="X8" s="171" t="s">
        <v>614</v>
      </c>
      <c r="Y8" s="182"/>
      <c r="Z8" s="169"/>
    </row>
    <row r="9" spans="1:26" ht="54" customHeight="1" thickBot="1" x14ac:dyDescent="0.25">
      <c r="A9" s="161"/>
      <c r="B9" s="161"/>
      <c r="C9" s="154"/>
      <c r="D9" s="170"/>
      <c r="E9" s="172"/>
      <c r="F9" s="161"/>
      <c r="G9" s="172"/>
      <c r="H9" s="161"/>
      <c r="I9" s="161"/>
      <c r="J9" s="172"/>
      <c r="K9" s="161"/>
      <c r="L9" s="161"/>
      <c r="M9" s="154"/>
      <c r="N9" s="154"/>
      <c r="O9" s="161"/>
      <c r="P9" s="161"/>
      <c r="Q9" s="178"/>
      <c r="R9" s="161"/>
      <c r="S9" s="172"/>
      <c r="T9" s="172"/>
      <c r="U9" s="109" t="s">
        <v>6</v>
      </c>
      <c r="V9" s="110" t="s">
        <v>24</v>
      </c>
      <c r="W9" s="110" t="s">
        <v>25</v>
      </c>
      <c r="X9" s="110" t="s">
        <v>6</v>
      </c>
      <c r="Y9" s="110" t="s">
        <v>24</v>
      </c>
      <c r="Z9" s="110" t="s">
        <v>25</v>
      </c>
    </row>
    <row r="10" spans="1:26" ht="11.25" customHeight="1" thickBot="1" x14ac:dyDescent="0.25">
      <c r="A10" s="60">
        <v>1</v>
      </c>
      <c r="B10" s="60">
        <v>2</v>
      </c>
      <c r="C10" s="61" t="s">
        <v>30</v>
      </c>
      <c r="D10" s="76">
        <v>4</v>
      </c>
      <c r="E10" s="60">
        <v>5</v>
      </c>
      <c r="F10" s="76">
        <v>6</v>
      </c>
      <c r="G10" s="60">
        <v>7</v>
      </c>
      <c r="H10" s="76">
        <v>8</v>
      </c>
      <c r="I10" s="60">
        <v>9</v>
      </c>
      <c r="J10" s="60">
        <v>10</v>
      </c>
      <c r="K10" s="76">
        <v>11</v>
      </c>
      <c r="L10" s="60">
        <v>12</v>
      </c>
      <c r="M10" s="62" t="s">
        <v>31</v>
      </c>
      <c r="N10" s="61" t="s">
        <v>32</v>
      </c>
      <c r="O10" s="60">
        <v>15</v>
      </c>
      <c r="P10" s="76">
        <v>16</v>
      </c>
      <c r="Q10" s="60">
        <v>17</v>
      </c>
      <c r="R10" s="76">
        <v>18</v>
      </c>
      <c r="S10" s="60">
        <v>19</v>
      </c>
      <c r="T10" s="76">
        <v>20</v>
      </c>
      <c r="U10" s="60">
        <v>21</v>
      </c>
      <c r="V10" s="111">
        <v>22</v>
      </c>
      <c r="W10" s="110">
        <v>23</v>
      </c>
      <c r="X10" s="111">
        <v>24</v>
      </c>
      <c r="Y10" s="110">
        <v>25</v>
      </c>
      <c r="Z10" s="112">
        <v>26</v>
      </c>
    </row>
    <row r="11" spans="1:26" s="6" customFormat="1" ht="62.25" customHeight="1" x14ac:dyDescent="0.2">
      <c r="A11" s="93" t="s">
        <v>41</v>
      </c>
      <c r="B11" s="94" t="s">
        <v>557</v>
      </c>
      <c r="C11" s="95">
        <v>10600</v>
      </c>
      <c r="D11" s="96" t="s">
        <v>5</v>
      </c>
      <c r="E11" s="97" t="s">
        <v>5</v>
      </c>
      <c r="F11" s="97" t="s">
        <v>5</v>
      </c>
      <c r="G11" s="97" t="s">
        <v>5</v>
      </c>
      <c r="H11" s="97" t="s">
        <v>5</v>
      </c>
      <c r="I11" s="97" t="s">
        <v>5</v>
      </c>
      <c r="J11" s="97" t="s">
        <v>5</v>
      </c>
      <c r="K11" s="97" t="s">
        <v>5</v>
      </c>
      <c r="L11" s="97" t="s">
        <v>5</v>
      </c>
      <c r="M11" s="97" t="s">
        <v>5</v>
      </c>
      <c r="N11" s="97" t="s">
        <v>5</v>
      </c>
      <c r="O11" s="98">
        <f t="shared" ref="O11:Z11" si="0">O12+O40+O53+O65+O86+O90+O97</f>
        <v>1308458.6000000001</v>
      </c>
      <c r="P11" s="98">
        <f t="shared" si="0"/>
        <v>1257490.0000000002</v>
      </c>
      <c r="Q11" s="98">
        <f t="shared" si="0"/>
        <v>1284443</v>
      </c>
      <c r="R11" s="98">
        <f t="shared" si="0"/>
        <v>1109148.0000000002</v>
      </c>
      <c r="S11" s="98">
        <f t="shared" si="0"/>
        <v>1109148.0000000002</v>
      </c>
      <c r="T11" s="98">
        <f t="shared" si="0"/>
        <v>0</v>
      </c>
      <c r="U11" s="98">
        <f t="shared" si="0"/>
        <v>1082300.6000000001</v>
      </c>
      <c r="V11" s="98">
        <f t="shared" si="0"/>
        <v>1082300.6000000001</v>
      </c>
      <c r="W11" s="98">
        <f t="shared" si="0"/>
        <v>0</v>
      </c>
      <c r="X11" s="98">
        <f t="shared" si="0"/>
        <v>1114350.7999999998</v>
      </c>
      <c r="Y11" s="98">
        <f t="shared" si="0"/>
        <v>1114350.7999999998</v>
      </c>
      <c r="Z11" s="113">
        <f t="shared" si="0"/>
        <v>0</v>
      </c>
    </row>
    <row r="12" spans="1:26" s="6" customFormat="1" ht="76.5" x14ac:dyDescent="0.2">
      <c r="A12" s="8" t="s">
        <v>42</v>
      </c>
      <c r="B12" s="1" t="s">
        <v>558</v>
      </c>
      <c r="C12" s="13">
        <v>10601</v>
      </c>
      <c r="D12" s="54" t="s">
        <v>5</v>
      </c>
      <c r="E12" s="5" t="s">
        <v>5</v>
      </c>
      <c r="F12" s="5" t="s">
        <v>5</v>
      </c>
      <c r="G12" s="5" t="s">
        <v>5</v>
      </c>
      <c r="H12" s="5" t="s">
        <v>5</v>
      </c>
      <c r="I12" s="5" t="s">
        <v>5</v>
      </c>
      <c r="J12" s="5" t="s">
        <v>5</v>
      </c>
      <c r="K12" s="5" t="s">
        <v>5</v>
      </c>
      <c r="L12" s="5" t="s">
        <v>5</v>
      </c>
      <c r="M12" s="5" t="s">
        <v>5</v>
      </c>
      <c r="N12" s="5" t="s">
        <v>5</v>
      </c>
      <c r="O12" s="3">
        <f t="shared" ref="O12:Z12" si="1">SUM(O13:O39)</f>
        <v>731461.10000000009</v>
      </c>
      <c r="P12" s="3">
        <f t="shared" si="1"/>
        <v>689382.50000000012</v>
      </c>
      <c r="Q12" s="3">
        <f t="shared" si="1"/>
        <v>630202.40000000014</v>
      </c>
      <c r="R12" s="3">
        <f t="shared" si="1"/>
        <v>517546.3000000001</v>
      </c>
      <c r="S12" s="3">
        <f t="shared" si="1"/>
        <v>517546.3000000001</v>
      </c>
      <c r="T12" s="3">
        <f t="shared" si="1"/>
        <v>0</v>
      </c>
      <c r="U12" s="3">
        <f t="shared" si="1"/>
        <v>499774.19999999995</v>
      </c>
      <c r="V12" s="3">
        <f t="shared" si="1"/>
        <v>499774.19999999995</v>
      </c>
      <c r="W12" s="3">
        <f t="shared" si="1"/>
        <v>0</v>
      </c>
      <c r="X12" s="3">
        <f t="shared" si="1"/>
        <v>513717.10000000003</v>
      </c>
      <c r="Y12" s="3">
        <f t="shared" si="1"/>
        <v>513717.10000000003</v>
      </c>
      <c r="Z12" s="114">
        <f t="shared" si="1"/>
        <v>0</v>
      </c>
    </row>
    <row r="13" spans="1:26" s="6" customFormat="1" ht="136.5" customHeight="1" x14ac:dyDescent="0.2">
      <c r="A13" s="9" t="s">
        <v>43</v>
      </c>
      <c r="B13" s="14" t="s">
        <v>559</v>
      </c>
      <c r="C13" s="15">
        <v>10602</v>
      </c>
      <c r="D13" s="21" t="s">
        <v>141</v>
      </c>
      <c r="E13" s="21" t="s">
        <v>363</v>
      </c>
      <c r="F13" s="21" t="s">
        <v>142</v>
      </c>
      <c r="G13" s="19" t="s">
        <v>143</v>
      </c>
      <c r="H13" s="21" t="s">
        <v>144</v>
      </c>
      <c r="I13" s="21" t="s">
        <v>145</v>
      </c>
      <c r="J13" s="21" t="s">
        <v>442</v>
      </c>
      <c r="K13" s="21" t="s">
        <v>443</v>
      </c>
      <c r="L13" s="21" t="s">
        <v>444</v>
      </c>
      <c r="M13" s="2" t="s">
        <v>91</v>
      </c>
      <c r="N13" s="2" t="s">
        <v>92</v>
      </c>
      <c r="O13" s="17">
        <v>13990.4</v>
      </c>
      <c r="P13" s="17">
        <v>13970.9</v>
      </c>
      <c r="Q13" s="17">
        <f>14995.8-691.7</f>
        <v>14304.099999999999</v>
      </c>
      <c r="R13" s="115">
        <v>14794.7</v>
      </c>
      <c r="S13" s="115">
        <f>R13</f>
        <v>14794.7</v>
      </c>
      <c r="T13" s="115"/>
      <c r="U13" s="115">
        <v>14076.7</v>
      </c>
      <c r="V13" s="115">
        <f>U13</f>
        <v>14076.7</v>
      </c>
      <c r="W13" s="115"/>
      <c r="X13" s="115">
        <v>14435.6</v>
      </c>
      <c r="Y13" s="115">
        <f>X13</f>
        <v>14435.6</v>
      </c>
      <c r="Z13" s="116"/>
    </row>
    <row r="14" spans="1:26" s="6" customFormat="1" ht="276" customHeight="1" x14ac:dyDescent="0.2">
      <c r="A14" s="10" t="s">
        <v>44</v>
      </c>
      <c r="B14" s="14" t="s">
        <v>560</v>
      </c>
      <c r="C14" s="16">
        <v>10604</v>
      </c>
      <c r="D14" s="19" t="s">
        <v>146</v>
      </c>
      <c r="E14" s="20" t="s">
        <v>147</v>
      </c>
      <c r="F14" s="20" t="s">
        <v>148</v>
      </c>
      <c r="G14" s="21" t="s">
        <v>620</v>
      </c>
      <c r="H14" s="20" t="s">
        <v>619</v>
      </c>
      <c r="I14" s="20" t="s">
        <v>454</v>
      </c>
      <c r="J14" s="19" t="s">
        <v>518</v>
      </c>
      <c r="K14" s="20" t="s">
        <v>517</v>
      </c>
      <c r="L14" s="20" t="s">
        <v>519</v>
      </c>
      <c r="M14" s="18" t="s">
        <v>450</v>
      </c>
      <c r="N14" s="18" t="s">
        <v>451</v>
      </c>
      <c r="O14" s="11">
        <v>39518.1</v>
      </c>
      <c r="P14" s="11">
        <v>38542.400000000001</v>
      </c>
      <c r="Q14" s="17">
        <f>3496.5-514.6</f>
        <v>2981.9</v>
      </c>
      <c r="R14" s="17">
        <f>1891.4</f>
        <v>1891.4</v>
      </c>
      <c r="S14" s="17">
        <f>R14</f>
        <v>1891.4</v>
      </c>
      <c r="T14" s="17"/>
      <c r="U14" s="17">
        <f>1891.4</f>
        <v>1891.4</v>
      </c>
      <c r="V14" s="17">
        <f>U14</f>
        <v>1891.4</v>
      </c>
      <c r="W14" s="11"/>
      <c r="X14" s="11">
        <f>1891.4</f>
        <v>1891.4</v>
      </c>
      <c r="Y14" s="11">
        <f>X14</f>
        <v>1891.4</v>
      </c>
      <c r="Z14" s="117"/>
    </row>
    <row r="15" spans="1:26" s="6" customFormat="1" ht="251.25" customHeight="1" x14ac:dyDescent="0.2">
      <c r="A15" s="10" t="s">
        <v>76</v>
      </c>
      <c r="B15" s="14" t="s">
        <v>561</v>
      </c>
      <c r="C15" s="16">
        <v>10605</v>
      </c>
      <c r="D15" s="19" t="s">
        <v>150</v>
      </c>
      <c r="E15" s="20" t="s">
        <v>151</v>
      </c>
      <c r="F15" s="20" t="s">
        <v>152</v>
      </c>
      <c r="G15" s="19" t="s">
        <v>490</v>
      </c>
      <c r="H15" s="20" t="s">
        <v>364</v>
      </c>
      <c r="I15" s="20" t="s">
        <v>365</v>
      </c>
      <c r="J15" s="19" t="s">
        <v>520</v>
      </c>
      <c r="K15" s="20" t="s">
        <v>521</v>
      </c>
      <c r="L15" s="20" t="s">
        <v>522</v>
      </c>
      <c r="M15" s="18" t="s">
        <v>108</v>
      </c>
      <c r="N15" s="18" t="s">
        <v>109</v>
      </c>
      <c r="O15" s="11">
        <v>36710.199999999997</v>
      </c>
      <c r="P15" s="11">
        <v>32998.9</v>
      </c>
      <c r="Q15" s="17">
        <v>32003.8</v>
      </c>
      <c r="R15" s="17">
        <f>3923.5+14625+5530.5</f>
        <v>24079</v>
      </c>
      <c r="S15" s="17">
        <f>R15</f>
        <v>24079</v>
      </c>
      <c r="T15" s="17"/>
      <c r="U15" s="17">
        <f>48.4+2238.5+14625</f>
        <v>16911.900000000001</v>
      </c>
      <c r="V15" s="17">
        <f>U15</f>
        <v>16911.900000000001</v>
      </c>
      <c r="W15" s="11"/>
      <c r="X15" s="11">
        <f>48.4+2238.5+14625</f>
        <v>16911.900000000001</v>
      </c>
      <c r="Y15" s="11">
        <f>X15</f>
        <v>16911.900000000001</v>
      </c>
      <c r="Z15" s="117"/>
    </row>
    <row r="16" spans="1:26" s="6" customFormat="1" ht="242.25" x14ac:dyDescent="0.2">
      <c r="A16" s="10" t="s">
        <v>77</v>
      </c>
      <c r="B16" s="14" t="s">
        <v>562</v>
      </c>
      <c r="C16" s="16">
        <v>10607</v>
      </c>
      <c r="D16" s="19" t="s">
        <v>153</v>
      </c>
      <c r="E16" s="20" t="s">
        <v>154</v>
      </c>
      <c r="F16" s="20" t="s">
        <v>155</v>
      </c>
      <c r="G16" s="21" t="s">
        <v>156</v>
      </c>
      <c r="H16" s="20" t="s">
        <v>157</v>
      </c>
      <c r="I16" s="20" t="s">
        <v>158</v>
      </c>
      <c r="J16" s="21" t="s">
        <v>362</v>
      </c>
      <c r="K16" s="20" t="s">
        <v>360</v>
      </c>
      <c r="L16" s="20" t="s">
        <v>361</v>
      </c>
      <c r="M16" s="18" t="s">
        <v>94</v>
      </c>
      <c r="N16" s="18" t="s">
        <v>115</v>
      </c>
      <c r="O16" s="11">
        <v>50188.9</v>
      </c>
      <c r="P16" s="11">
        <v>46019.9</v>
      </c>
      <c r="Q16" s="17">
        <v>46226</v>
      </c>
      <c r="R16" s="17">
        <v>24762.9</v>
      </c>
      <c r="S16" s="17">
        <v>24762.9</v>
      </c>
      <c r="T16" s="17"/>
      <c r="U16" s="17">
        <v>33059.699999999997</v>
      </c>
      <c r="V16" s="17">
        <v>33059.699999999997</v>
      </c>
      <c r="W16" s="11"/>
      <c r="X16" s="11">
        <v>34377.300000000003</v>
      </c>
      <c r="Y16" s="11">
        <v>34377.300000000003</v>
      </c>
      <c r="Z16" s="117"/>
    </row>
    <row r="17" spans="1:26" s="6" customFormat="1" ht="287.25" customHeight="1" x14ac:dyDescent="0.2">
      <c r="A17" s="10" t="s">
        <v>78</v>
      </c>
      <c r="B17" s="14" t="s">
        <v>563</v>
      </c>
      <c r="C17" s="16">
        <v>10608</v>
      </c>
      <c r="D17" s="19" t="s">
        <v>491</v>
      </c>
      <c r="E17" s="20" t="s">
        <v>161</v>
      </c>
      <c r="F17" s="20" t="s">
        <v>492</v>
      </c>
      <c r="G17" s="19" t="s">
        <v>162</v>
      </c>
      <c r="H17" s="20" t="s">
        <v>163</v>
      </c>
      <c r="I17" s="20" t="s">
        <v>164</v>
      </c>
      <c r="J17" s="19" t="s">
        <v>523</v>
      </c>
      <c r="K17" s="20" t="s">
        <v>524</v>
      </c>
      <c r="L17" s="20" t="s">
        <v>525</v>
      </c>
      <c r="M17" s="18" t="s">
        <v>105</v>
      </c>
      <c r="N17" s="18" t="s">
        <v>106</v>
      </c>
      <c r="O17" s="11">
        <v>14153.3</v>
      </c>
      <c r="P17" s="11">
        <v>14141.1</v>
      </c>
      <c r="Q17" s="17">
        <v>7924.6</v>
      </c>
      <c r="R17" s="17">
        <f>10.7+1046</f>
        <v>1056.7</v>
      </c>
      <c r="S17" s="17">
        <f>R17</f>
        <v>1056.7</v>
      </c>
      <c r="T17" s="17"/>
      <c r="U17" s="17">
        <f>11.2+1046</f>
        <v>1057.2</v>
      </c>
      <c r="V17" s="17">
        <f>U17</f>
        <v>1057.2</v>
      </c>
      <c r="W17" s="11"/>
      <c r="X17" s="11">
        <f>11.8+1046</f>
        <v>1057.8</v>
      </c>
      <c r="Y17" s="11">
        <f>X17</f>
        <v>1057.8</v>
      </c>
      <c r="Z17" s="117"/>
    </row>
    <row r="18" spans="1:26" s="6" customFormat="1" ht="64.5" customHeight="1" x14ac:dyDescent="0.2">
      <c r="A18" s="10" t="s">
        <v>79</v>
      </c>
      <c r="B18" s="14" t="s">
        <v>564</v>
      </c>
      <c r="C18" s="16">
        <v>10611</v>
      </c>
      <c r="D18" s="21" t="s">
        <v>166</v>
      </c>
      <c r="E18" s="20" t="s">
        <v>167</v>
      </c>
      <c r="F18" s="20" t="s">
        <v>168</v>
      </c>
      <c r="G18" s="21"/>
      <c r="H18" s="20"/>
      <c r="I18" s="20"/>
      <c r="J18" s="21" t="s">
        <v>169</v>
      </c>
      <c r="K18" s="20" t="s">
        <v>159</v>
      </c>
      <c r="L18" s="20" t="s">
        <v>160</v>
      </c>
      <c r="M18" s="12" t="s">
        <v>94</v>
      </c>
      <c r="N18" s="12" t="s">
        <v>97</v>
      </c>
      <c r="O18" s="11">
        <v>5148</v>
      </c>
      <c r="P18" s="11">
        <v>4994.5</v>
      </c>
      <c r="Q18" s="17">
        <v>5148</v>
      </c>
      <c r="R18" s="17">
        <v>8000</v>
      </c>
      <c r="S18" s="17">
        <v>8000</v>
      </c>
      <c r="T18" s="17"/>
      <c r="U18" s="17">
        <v>8000</v>
      </c>
      <c r="V18" s="17">
        <v>8000</v>
      </c>
      <c r="W18" s="11"/>
      <c r="X18" s="11">
        <v>8000</v>
      </c>
      <c r="Y18" s="11">
        <v>8000</v>
      </c>
      <c r="Z18" s="117"/>
    </row>
    <row r="19" spans="1:26" s="6" customFormat="1" ht="51" x14ac:dyDescent="0.2">
      <c r="A19" s="10" t="s">
        <v>80</v>
      </c>
      <c r="B19" s="22" t="s">
        <v>565</v>
      </c>
      <c r="C19" s="16">
        <v>10617</v>
      </c>
      <c r="D19" s="21" t="s">
        <v>166</v>
      </c>
      <c r="E19" s="20" t="s">
        <v>618</v>
      </c>
      <c r="F19" s="20" t="s">
        <v>168</v>
      </c>
      <c r="G19" s="21"/>
      <c r="H19" s="20"/>
      <c r="I19" s="20"/>
      <c r="J19" s="19" t="s">
        <v>455</v>
      </c>
      <c r="K19" s="20" t="s">
        <v>457</v>
      </c>
      <c r="L19" s="20" t="s">
        <v>456</v>
      </c>
      <c r="M19" s="12" t="s">
        <v>96</v>
      </c>
      <c r="N19" s="12" t="s">
        <v>104</v>
      </c>
      <c r="O19" s="11"/>
      <c r="P19" s="11"/>
      <c r="Q19" s="17">
        <v>2825.7</v>
      </c>
      <c r="R19" s="17"/>
      <c r="S19" s="17"/>
      <c r="T19" s="17"/>
      <c r="U19" s="17"/>
      <c r="V19" s="17"/>
      <c r="W19" s="11"/>
      <c r="X19" s="11"/>
      <c r="Y19" s="11"/>
      <c r="Z19" s="117"/>
    </row>
    <row r="20" spans="1:26" s="6" customFormat="1" ht="64.5" customHeight="1" x14ac:dyDescent="0.2">
      <c r="A20" s="10" t="s">
        <v>445</v>
      </c>
      <c r="B20" s="14" t="s">
        <v>566</v>
      </c>
      <c r="C20" s="16">
        <v>10620</v>
      </c>
      <c r="D20" s="21" t="s">
        <v>166</v>
      </c>
      <c r="E20" s="20" t="s">
        <v>423</v>
      </c>
      <c r="F20" s="20" t="s">
        <v>168</v>
      </c>
      <c r="G20" s="21" t="s">
        <v>268</v>
      </c>
      <c r="H20" s="20" t="s">
        <v>157</v>
      </c>
      <c r="I20" s="20" t="s">
        <v>269</v>
      </c>
      <c r="J20" s="19" t="s">
        <v>270</v>
      </c>
      <c r="K20" s="20" t="s">
        <v>159</v>
      </c>
      <c r="L20" s="20" t="s">
        <v>160</v>
      </c>
      <c r="M20" s="18" t="s">
        <v>96</v>
      </c>
      <c r="N20" s="18" t="s">
        <v>104</v>
      </c>
      <c r="O20" s="11">
        <v>4715.8999999999996</v>
      </c>
      <c r="P20" s="11">
        <v>4701.6000000000004</v>
      </c>
      <c r="Q20" s="17">
        <v>2184.9</v>
      </c>
      <c r="R20" s="17">
        <v>1931.5</v>
      </c>
      <c r="S20" s="17">
        <v>1931.5</v>
      </c>
      <c r="T20" s="17"/>
      <c r="U20" s="17">
        <v>1000</v>
      </c>
      <c r="V20" s="17">
        <v>1000</v>
      </c>
      <c r="W20" s="11"/>
      <c r="X20" s="11">
        <v>1000</v>
      </c>
      <c r="Y20" s="11">
        <v>1000</v>
      </c>
      <c r="Z20" s="117"/>
    </row>
    <row r="21" spans="1:26" s="6" customFormat="1" ht="75.75" customHeight="1" x14ac:dyDescent="0.2">
      <c r="A21" s="10" t="s">
        <v>319</v>
      </c>
      <c r="B21" s="14" t="s">
        <v>567</v>
      </c>
      <c r="C21" s="16">
        <v>10621</v>
      </c>
      <c r="D21" s="21" t="s">
        <v>170</v>
      </c>
      <c r="E21" s="20" t="s">
        <v>171</v>
      </c>
      <c r="F21" s="20" t="s">
        <v>172</v>
      </c>
      <c r="G21" s="21" t="s">
        <v>173</v>
      </c>
      <c r="H21" s="20" t="s">
        <v>174</v>
      </c>
      <c r="I21" s="20" t="s">
        <v>175</v>
      </c>
      <c r="J21" s="21" t="s">
        <v>176</v>
      </c>
      <c r="K21" s="20" t="s">
        <v>159</v>
      </c>
      <c r="L21" s="20" t="s">
        <v>160</v>
      </c>
      <c r="M21" s="12" t="s">
        <v>107</v>
      </c>
      <c r="N21" s="12" t="s">
        <v>96</v>
      </c>
      <c r="O21" s="11">
        <v>87.7</v>
      </c>
      <c r="P21" s="11">
        <v>84.5</v>
      </c>
      <c r="Q21" s="17">
        <v>3455.1</v>
      </c>
      <c r="R21" s="17"/>
      <c r="S21" s="17"/>
      <c r="T21" s="17"/>
      <c r="U21" s="17"/>
      <c r="V21" s="17"/>
      <c r="W21" s="11"/>
      <c r="X21" s="11"/>
      <c r="Y21" s="11"/>
      <c r="Z21" s="117"/>
    </row>
    <row r="22" spans="1:26" s="6" customFormat="1" ht="175.5" customHeight="1" x14ac:dyDescent="0.2">
      <c r="A22" s="10" t="s">
        <v>320</v>
      </c>
      <c r="B22" s="14" t="s">
        <v>568</v>
      </c>
      <c r="C22" s="16">
        <v>10622</v>
      </c>
      <c r="D22" s="19" t="s">
        <v>177</v>
      </c>
      <c r="E22" s="20" t="s">
        <v>178</v>
      </c>
      <c r="F22" s="20" t="s">
        <v>179</v>
      </c>
      <c r="G22" s="21" t="s">
        <v>180</v>
      </c>
      <c r="H22" s="20" t="s">
        <v>159</v>
      </c>
      <c r="I22" s="20" t="s">
        <v>181</v>
      </c>
      <c r="J22" s="21" t="s">
        <v>526</v>
      </c>
      <c r="K22" s="20" t="s">
        <v>458</v>
      </c>
      <c r="L22" s="20" t="s">
        <v>527</v>
      </c>
      <c r="M22" s="12" t="s">
        <v>95</v>
      </c>
      <c r="N22" s="12" t="s">
        <v>93</v>
      </c>
      <c r="O22" s="11">
        <v>59712.2</v>
      </c>
      <c r="P22" s="11">
        <v>59400.6</v>
      </c>
      <c r="Q22" s="17">
        <v>62046.6</v>
      </c>
      <c r="R22" s="17">
        <v>57392</v>
      </c>
      <c r="S22" s="17">
        <v>57392</v>
      </c>
      <c r="T22" s="17"/>
      <c r="U22" s="17">
        <v>59731.6</v>
      </c>
      <c r="V22" s="17">
        <v>59731.6</v>
      </c>
      <c r="W22" s="11"/>
      <c r="X22" s="11">
        <v>61109.5</v>
      </c>
      <c r="Y22" s="11">
        <v>61109.5</v>
      </c>
      <c r="Z22" s="117"/>
    </row>
    <row r="23" spans="1:26" s="6" customFormat="1" ht="288.75" customHeight="1" x14ac:dyDescent="0.2">
      <c r="A23" s="10" t="s">
        <v>321</v>
      </c>
      <c r="B23" s="14" t="s">
        <v>81</v>
      </c>
      <c r="C23" s="16">
        <v>10623</v>
      </c>
      <c r="D23" s="19" t="s">
        <v>182</v>
      </c>
      <c r="E23" s="20" t="s">
        <v>183</v>
      </c>
      <c r="F23" s="20" t="s">
        <v>184</v>
      </c>
      <c r="G23" s="19" t="s">
        <v>368</v>
      </c>
      <c r="H23" s="20" t="s">
        <v>366</v>
      </c>
      <c r="I23" s="20" t="s">
        <v>367</v>
      </c>
      <c r="J23" s="19" t="s">
        <v>529</v>
      </c>
      <c r="K23" s="20" t="s">
        <v>528</v>
      </c>
      <c r="L23" s="20" t="s">
        <v>530</v>
      </c>
      <c r="M23" s="18" t="s">
        <v>119</v>
      </c>
      <c r="N23" s="18" t="s">
        <v>120</v>
      </c>
      <c r="O23" s="11">
        <v>21790.6</v>
      </c>
      <c r="P23" s="11">
        <v>20814.599999999999</v>
      </c>
      <c r="Q23" s="17">
        <v>21134.6</v>
      </c>
      <c r="R23" s="17">
        <v>23392.6</v>
      </c>
      <c r="S23" s="17">
        <v>23392.6</v>
      </c>
      <c r="T23" s="17"/>
      <c r="U23" s="17">
        <v>22521.9</v>
      </c>
      <c r="V23" s="17">
        <v>22521.9</v>
      </c>
      <c r="W23" s="11"/>
      <c r="X23" s="11">
        <v>23117.5</v>
      </c>
      <c r="Y23" s="11">
        <v>23117.5</v>
      </c>
      <c r="Z23" s="117"/>
    </row>
    <row r="24" spans="1:26" s="6" customFormat="1" ht="288.75" customHeight="1" x14ac:dyDescent="0.2">
      <c r="A24" s="10" t="s">
        <v>322</v>
      </c>
      <c r="B24" s="14" t="s">
        <v>569</v>
      </c>
      <c r="C24" s="16">
        <v>10624</v>
      </c>
      <c r="D24" s="19" t="s">
        <v>182</v>
      </c>
      <c r="E24" s="20" t="s">
        <v>183</v>
      </c>
      <c r="F24" s="20" t="s">
        <v>184</v>
      </c>
      <c r="G24" s="19" t="s">
        <v>369</v>
      </c>
      <c r="H24" s="20" t="s">
        <v>370</v>
      </c>
      <c r="I24" s="20" t="s">
        <v>367</v>
      </c>
      <c r="J24" s="19" t="s">
        <v>529</v>
      </c>
      <c r="K24" s="20" t="s">
        <v>528</v>
      </c>
      <c r="L24" s="20" t="s">
        <v>530</v>
      </c>
      <c r="M24" s="18" t="s">
        <v>121</v>
      </c>
      <c r="N24" s="18" t="s">
        <v>122</v>
      </c>
      <c r="O24" s="11">
        <v>131558.9</v>
      </c>
      <c r="P24" s="11">
        <v>106509</v>
      </c>
      <c r="Q24" s="17">
        <v>115089.3</v>
      </c>
      <c r="R24" s="17">
        <v>54749.599999999999</v>
      </c>
      <c r="S24" s="17">
        <v>54749.599999999999</v>
      </c>
      <c r="T24" s="17"/>
      <c r="U24" s="17">
        <v>60788.800000000003</v>
      </c>
      <c r="V24" s="17">
        <v>60788.800000000003</v>
      </c>
      <c r="W24" s="11"/>
      <c r="X24" s="11">
        <v>62659.7</v>
      </c>
      <c r="Y24" s="11">
        <v>62659.7</v>
      </c>
      <c r="Z24" s="117"/>
    </row>
    <row r="25" spans="1:26" s="6" customFormat="1" ht="227.25" customHeight="1" x14ac:dyDescent="0.2">
      <c r="A25" s="10" t="s">
        <v>323</v>
      </c>
      <c r="B25" s="14" t="s">
        <v>570</v>
      </c>
      <c r="C25" s="16">
        <v>10625</v>
      </c>
      <c r="D25" s="19" t="s">
        <v>187</v>
      </c>
      <c r="E25" s="20" t="s">
        <v>188</v>
      </c>
      <c r="F25" s="20" t="s">
        <v>189</v>
      </c>
      <c r="G25" s="19" t="s">
        <v>190</v>
      </c>
      <c r="H25" s="20" t="s">
        <v>186</v>
      </c>
      <c r="I25" s="20" t="s">
        <v>191</v>
      </c>
      <c r="J25" s="19" t="s">
        <v>459</v>
      </c>
      <c r="K25" s="20" t="s">
        <v>460</v>
      </c>
      <c r="L25" s="20" t="s">
        <v>461</v>
      </c>
      <c r="M25" s="18" t="s">
        <v>616</v>
      </c>
      <c r="N25" s="18" t="s">
        <v>617</v>
      </c>
      <c r="O25" s="11">
        <v>64737</v>
      </c>
      <c r="P25" s="11">
        <v>63907.9</v>
      </c>
      <c r="Q25" s="17">
        <v>57938.9</v>
      </c>
      <c r="R25" s="17">
        <f>48307.8+17347.5</f>
        <v>65655.3</v>
      </c>
      <c r="S25" s="17">
        <f>R25</f>
        <v>65655.3</v>
      </c>
      <c r="T25" s="17"/>
      <c r="U25" s="17">
        <f>43754.6+16546.3</f>
        <v>60300.899999999994</v>
      </c>
      <c r="V25" s="17">
        <f>U25</f>
        <v>60300.899999999994</v>
      </c>
      <c r="W25" s="11"/>
      <c r="X25" s="11">
        <f>44192.1+16979.8</f>
        <v>61171.899999999994</v>
      </c>
      <c r="Y25" s="11">
        <f>X25</f>
        <v>61171.899999999994</v>
      </c>
      <c r="Z25" s="117"/>
    </row>
    <row r="26" spans="1:26" s="6" customFormat="1" ht="275.25" customHeight="1" x14ac:dyDescent="0.2">
      <c r="A26" s="10" t="s">
        <v>324</v>
      </c>
      <c r="B26" s="14" t="s">
        <v>82</v>
      </c>
      <c r="C26" s="16">
        <v>10626</v>
      </c>
      <c r="D26" s="19" t="s">
        <v>182</v>
      </c>
      <c r="E26" s="20" t="s">
        <v>183</v>
      </c>
      <c r="F26" s="20" t="s">
        <v>184</v>
      </c>
      <c r="G26" s="19" t="s">
        <v>371</v>
      </c>
      <c r="H26" s="20" t="s">
        <v>372</v>
      </c>
      <c r="I26" s="20" t="s">
        <v>373</v>
      </c>
      <c r="J26" s="19" t="s">
        <v>192</v>
      </c>
      <c r="K26" s="20" t="s">
        <v>185</v>
      </c>
      <c r="L26" s="20" t="s">
        <v>193</v>
      </c>
      <c r="M26" s="18" t="s">
        <v>123</v>
      </c>
      <c r="N26" s="18" t="s">
        <v>124</v>
      </c>
      <c r="O26" s="11">
        <v>6575.4</v>
      </c>
      <c r="P26" s="11">
        <v>6575.4</v>
      </c>
      <c r="Q26" s="17">
        <v>8445.7000000000007</v>
      </c>
      <c r="R26" s="17">
        <v>7648</v>
      </c>
      <c r="S26" s="17">
        <f>R26</f>
        <v>7648</v>
      </c>
      <c r="T26" s="17"/>
      <c r="U26" s="17">
        <v>7350.6</v>
      </c>
      <c r="V26" s="17">
        <f>U26</f>
        <v>7350.6</v>
      </c>
      <c r="W26" s="11"/>
      <c r="X26" s="11">
        <v>7460.5</v>
      </c>
      <c r="Y26" s="11">
        <f>X26</f>
        <v>7460.5</v>
      </c>
      <c r="Z26" s="117"/>
    </row>
    <row r="27" spans="1:26" s="6" customFormat="1" ht="360" customHeight="1" x14ac:dyDescent="0.2">
      <c r="A27" s="10" t="s">
        <v>325</v>
      </c>
      <c r="B27" s="14" t="s">
        <v>571</v>
      </c>
      <c r="C27" s="16">
        <v>10627</v>
      </c>
      <c r="D27" s="19" t="s">
        <v>194</v>
      </c>
      <c r="E27" s="20" t="s">
        <v>195</v>
      </c>
      <c r="F27" s="20" t="s">
        <v>196</v>
      </c>
      <c r="G27" s="21"/>
      <c r="H27" s="20"/>
      <c r="I27" s="20"/>
      <c r="J27" s="19" t="s">
        <v>374</v>
      </c>
      <c r="K27" s="20" t="s">
        <v>185</v>
      </c>
      <c r="L27" s="20" t="s">
        <v>197</v>
      </c>
      <c r="M27" s="18" t="s">
        <v>95</v>
      </c>
      <c r="N27" s="18" t="s">
        <v>115</v>
      </c>
      <c r="O27" s="11">
        <v>53674.1</v>
      </c>
      <c r="P27" s="11">
        <v>53633.5</v>
      </c>
      <c r="Q27" s="17">
        <v>62845.4</v>
      </c>
      <c r="R27" s="17">
        <v>68776.800000000003</v>
      </c>
      <c r="S27" s="17">
        <f>R27</f>
        <v>68776.800000000003</v>
      </c>
      <c r="T27" s="17"/>
      <c r="U27" s="17">
        <v>65372.800000000003</v>
      </c>
      <c r="V27" s="17">
        <f>U27</f>
        <v>65372.800000000003</v>
      </c>
      <c r="W27" s="11"/>
      <c r="X27" s="11">
        <v>67074.7</v>
      </c>
      <c r="Y27" s="11">
        <f>X27</f>
        <v>67074.7</v>
      </c>
      <c r="Z27" s="117"/>
    </row>
    <row r="28" spans="1:26" s="6" customFormat="1" ht="150.75" customHeight="1" x14ac:dyDescent="0.2">
      <c r="A28" s="10" t="s">
        <v>326</v>
      </c>
      <c r="B28" s="14" t="s">
        <v>572</v>
      </c>
      <c r="C28" s="16">
        <v>10630</v>
      </c>
      <c r="D28" s="19" t="s">
        <v>198</v>
      </c>
      <c r="E28" s="20" t="s">
        <v>199</v>
      </c>
      <c r="F28" s="20" t="s">
        <v>200</v>
      </c>
      <c r="G28" s="21" t="s">
        <v>201</v>
      </c>
      <c r="H28" s="20" t="s">
        <v>157</v>
      </c>
      <c r="I28" s="20" t="s">
        <v>202</v>
      </c>
      <c r="J28" s="21" t="s">
        <v>203</v>
      </c>
      <c r="K28" s="20" t="s">
        <v>159</v>
      </c>
      <c r="L28" s="20" t="s">
        <v>160</v>
      </c>
      <c r="M28" s="12" t="s">
        <v>97</v>
      </c>
      <c r="N28" s="12" t="s">
        <v>93</v>
      </c>
      <c r="O28" s="11">
        <v>28038.400000000001</v>
      </c>
      <c r="P28" s="11">
        <v>28038.400000000001</v>
      </c>
      <c r="Q28" s="17">
        <v>24107.8</v>
      </c>
      <c r="R28" s="17">
        <v>25190.7</v>
      </c>
      <c r="S28" s="17">
        <v>25190.7</v>
      </c>
      <c r="T28" s="17"/>
      <c r="U28" s="17">
        <v>23916.2</v>
      </c>
      <c r="V28" s="17">
        <v>23916.2</v>
      </c>
      <c r="W28" s="11"/>
      <c r="X28" s="11">
        <v>24506.7</v>
      </c>
      <c r="Y28" s="11">
        <v>24506.7</v>
      </c>
      <c r="Z28" s="117"/>
    </row>
    <row r="29" spans="1:26" s="6" customFormat="1" ht="126.75" customHeight="1" x14ac:dyDescent="0.2">
      <c r="A29" s="10" t="s">
        <v>327</v>
      </c>
      <c r="B29" s="14" t="s">
        <v>573</v>
      </c>
      <c r="C29" s="16">
        <v>10631</v>
      </c>
      <c r="D29" s="19" t="s">
        <v>204</v>
      </c>
      <c r="E29" s="20" t="s">
        <v>205</v>
      </c>
      <c r="F29" s="20" t="s">
        <v>206</v>
      </c>
      <c r="G29" s="21" t="s">
        <v>207</v>
      </c>
      <c r="H29" s="20" t="s">
        <v>159</v>
      </c>
      <c r="I29" s="20" t="s">
        <v>208</v>
      </c>
      <c r="J29" s="19" t="s">
        <v>531</v>
      </c>
      <c r="K29" s="20" t="s">
        <v>370</v>
      </c>
      <c r="L29" s="20" t="s">
        <v>532</v>
      </c>
      <c r="M29" s="12" t="s">
        <v>97</v>
      </c>
      <c r="N29" s="12" t="s">
        <v>93</v>
      </c>
      <c r="O29" s="11">
        <v>63815.8</v>
      </c>
      <c r="P29" s="11">
        <v>63815.8</v>
      </c>
      <c r="Q29" s="17">
        <v>53868.6</v>
      </c>
      <c r="R29" s="17">
        <v>56805.7</v>
      </c>
      <c r="S29" s="17">
        <v>56805.7</v>
      </c>
      <c r="T29" s="17"/>
      <c r="U29" s="17">
        <v>51412.5</v>
      </c>
      <c r="V29" s="17">
        <v>51412.5</v>
      </c>
      <c r="W29" s="11"/>
      <c r="X29" s="11">
        <v>52539</v>
      </c>
      <c r="Y29" s="11">
        <v>52539</v>
      </c>
      <c r="Z29" s="117"/>
    </row>
    <row r="30" spans="1:26" s="6" customFormat="1" ht="88.5" customHeight="1" x14ac:dyDescent="0.2">
      <c r="A30" s="10" t="s">
        <v>479</v>
      </c>
      <c r="B30" s="14" t="s">
        <v>574</v>
      </c>
      <c r="C30" s="16">
        <v>10634</v>
      </c>
      <c r="D30" s="19" t="s">
        <v>462</v>
      </c>
      <c r="E30" s="20" t="s">
        <v>463</v>
      </c>
      <c r="F30" s="20" t="s">
        <v>464</v>
      </c>
      <c r="G30" s="21" t="s">
        <v>209</v>
      </c>
      <c r="H30" s="20" t="s">
        <v>159</v>
      </c>
      <c r="I30" s="20" t="s">
        <v>210</v>
      </c>
      <c r="J30" s="21" t="s">
        <v>211</v>
      </c>
      <c r="K30" s="20" t="s">
        <v>159</v>
      </c>
      <c r="L30" s="20" t="s">
        <v>160</v>
      </c>
      <c r="M30" s="18" t="s">
        <v>98</v>
      </c>
      <c r="N30" s="18" t="s">
        <v>99</v>
      </c>
      <c r="O30" s="11">
        <v>79336.5</v>
      </c>
      <c r="P30" s="11">
        <v>79336.5</v>
      </c>
      <c r="Q30" s="17">
        <v>50620.3</v>
      </c>
      <c r="R30" s="17">
        <v>41656.9</v>
      </c>
      <c r="S30" s="17">
        <v>41656.9</v>
      </c>
      <c r="T30" s="17"/>
      <c r="U30" s="17">
        <v>37186.400000000001</v>
      </c>
      <c r="V30" s="17">
        <v>37186.400000000001</v>
      </c>
      <c r="W30" s="11"/>
      <c r="X30" s="11">
        <v>38825.199999999997</v>
      </c>
      <c r="Y30" s="11">
        <v>38825.199999999997</v>
      </c>
      <c r="Z30" s="117"/>
    </row>
    <row r="31" spans="1:26" s="6" customFormat="1" ht="90.75" customHeight="1" x14ac:dyDescent="0.2">
      <c r="A31" s="10" t="s">
        <v>328</v>
      </c>
      <c r="B31" s="14" t="s">
        <v>575</v>
      </c>
      <c r="C31" s="16">
        <v>10635</v>
      </c>
      <c r="D31" s="19" t="s">
        <v>462</v>
      </c>
      <c r="E31" s="20" t="s">
        <v>463</v>
      </c>
      <c r="F31" s="20" t="s">
        <v>464</v>
      </c>
      <c r="G31" s="21" t="s">
        <v>209</v>
      </c>
      <c r="H31" s="20" t="s">
        <v>159</v>
      </c>
      <c r="I31" s="20" t="s">
        <v>210</v>
      </c>
      <c r="J31" s="21" t="s">
        <v>211</v>
      </c>
      <c r="K31" s="20" t="s">
        <v>159</v>
      </c>
      <c r="L31" s="20" t="s">
        <v>160</v>
      </c>
      <c r="M31" s="18" t="s">
        <v>98</v>
      </c>
      <c r="N31" s="18" t="s">
        <v>99</v>
      </c>
      <c r="O31" s="11">
        <v>1000</v>
      </c>
      <c r="P31" s="11">
        <v>1000</v>
      </c>
      <c r="Q31" s="17">
        <v>1283.3</v>
      </c>
      <c r="R31" s="17">
        <v>500</v>
      </c>
      <c r="S31" s="17">
        <v>500</v>
      </c>
      <c r="T31" s="17"/>
      <c r="U31" s="17">
        <v>500</v>
      </c>
      <c r="V31" s="17">
        <v>500</v>
      </c>
      <c r="W31" s="11"/>
      <c r="X31" s="11">
        <v>500</v>
      </c>
      <c r="Y31" s="11">
        <v>500</v>
      </c>
      <c r="Z31" s="117"/>
    </row>
    <row r="32" spans="1:26" s="6" customFormat="1" ht="86.25" customHeight="1" x14ac:dyDescent="0.2">
      <c r="A32" s="10" t="s">
        <v>329</v>
      </c>
      <c r="B32" s="14" t="s">
        <v>100</v>
      </c>
      <c r="C32" s="16">
        <v>10637</v>
      </c>
      <c r="D32" s="7" t="s">
        <v>304</v>
      </c>
      <c r="E32" s="7" t="s">
        <v>305</v>
      </c>
      <c r="F32" s="7" t="s">
        <v>306</v>
      </c>
      <c r="G32" s="7" t="s">
        <v>307</v>
      </c>
      <c r="H32" s="7" t="s">
        <v>308</v>
      </c>
      <c r="I32" s="7" t="s">
        <v>309</v>
      </c>
      <c r="J32" s="7" t="s">
        <v>533</v>
      </c>
      <c r="K32" s="7" t="s">
        <v>420</v>
      </c>
      <c r="L32" s="7" t="s">
        <v>534</v>
      </c>
      <c r="M32" s="18" t="s">
        <v>97</v>
      </c>
      <c r="N32" s="18" t="s">
        <v>94</v>
      </c>
      <c r="O32" s="11">
        <v>1262.9000000000001</v>
      </c>
      <c r="P32" s="11">
        <v>1262.9000000000001</v>
      </c>
      <c r="Q32" s="17">
        <v>1206.3</v>
      </c>
      <c r="R32" s="17">
        <v>1239.5999999999999</v>
      </c>
      <c r="S32" s="17">
        <v>1239.5999999999999</v>
      </c>
      <c r="T32" s="17"/>
      <c r="U32" s="17">
        <v>1177.5999999999999</v>
      </c>
      <c r="V32" s="17">
        <v>1177.5999999999999</v>
      </c>
      <c r="W32" s="11"/>
      <c r="X32" s="11">
        <v>1208.5999999999999</v>
      </c>
      <c r="Y32" s="11">
        <v>1208.5999999999999</v>
      </c>
      <c r="Z32" s="117"/>
    </row>
    <row r="33" spans="1:26" s="6" customFormat="1" ht="87.75" customHeight="1" x14ac:dyDescent="0.2">
      <c r="A33" s="10" t="s">
        <v>330</v>
      </c>
      <c r="B33" s="14" t="s">
        <v>83</v>
      </c>
      <c r="C33" s="16">
        <v>10638</v>
      </c>
      <c r="D33" s="21" t="s">
        <v>212</v>
      </c>
      <c r="E33" s="20" t="s">
        <v>375</v>
      </c>
      <c r="F33" s="20" t="s">
        <v>213</v>
      </c>
      <c r="G33" s="21" t="s">
        <v>214</v>
      </c>
      <c r="H33" s="20" t="s">
        <v>215</v>
      </c>
      <c r="I33" s="20" t="s">
        <v>216</v>
      </c>
      <c r="J33" s="19" t="s">
        <v>446</v>
      </c>
      <c r="K33" s="20" t="s">
        <v>185</v>
      </c>
      <c r="L33" s="20" t="s">
        <v>217</v>
      </c>
      <c r="M33" s="18" t="s">
        <v>101</v>
      </c>
      <c r="N33" s="18" t="s">
        <v>96</v>
      </c>
      <c r="O33" s="11">
        <v>5137.6000000000004</v>
      </c>
      <c r="P33" s="11">
        <v>5130.5</v>
      </c>
      <c r="Q33" s="17">
        <v>1087.2</v>
      </c>
      <c r="R33" s="17">
        <v>924.9</v>
      </c>
      <c r="S33" s="17">
        <v>924.9</v>
      </c>
      <c r="T33" s="17"/>
      <c r="U33" s="17">
        <v>924.9</v>
      </c>
      <c r="V33" s="17">
        <v>924.9</v>
      </c>
      <c r="W33" s="11"/>
      <c r="X33" s="11">
        <v>924.9</v>
      </c>
      <c r="Y33" s="11">
        <v>924.9</v>
      </c>
      <c r="Z33" s="117"/>
    </row>
    <row r="34" spans="1:26" s="6" customFormat="1" ht="91.5" customHeight="1" x14ac:dyDescent="0.2">
      <c r="A34" s="10" t="s">
        <v>331</v>
      </c>
      <c r="B34" s="14" t="s">
        <v>576</v>
      </c>
      <c r="C34" s="16">
        <v>10639</v>
      </c>
      <c r="D34" s="21" t="s">
        <v>218</v>
      </c>
      <c r="E34" s="20" t="s">
        <v>219</v>
      </c>
      <c r="F34" s="20" t="s">
        <v>220</v>
      </c>
      <c r="G34" s="21" t="s">
        <v>221</v>
      </c>
      <c r="H34" s="20" t="s">
        <v>159</v>
      </c>
      <c r="I34" s="20" t="s">
        <v>208</v>
      </c>
      <c r="J34" s="21" t="s">
        <v>176</v>
      </c>
      <c r="K34" s="20" t="s">
        <v>159</v>
      </c>
      <c r="L34" s="20" t="s">
        <v>160</v>
      </c>
      <c r="M34" s="18" t="s">
        <v>101</v>
      </c>
      <c r="N34" s="18" t="s">
        <v>99</v>
      </c>
      <c r="O34" s="11">
        <v>12532.8</v>
      </c>
      <c r="P34" s="11">
        <v>7786</v>
      </c>
      <c r="Q34" s="17">
        <v>4716</v>
      </c>
      <c r="R34" s="17"/>
      <c r="S34" s="17"/>
      <c r="T34" s="17"/>
      <c r="U34" s="17"/>
      <c r="V34" s="17"/>
      <c r="W34" s="11"/>
      <c r="X34" s="11"/>
      <c r="Y34" s="11"/>
      <c r="Z34" s="117"/>
    </row>
    <row r="35" spans="1:26" s="6" customFormat="1" ht="237" customHeight="1" x14ac:dyDescent="0.2">
      <c r="A35" s="10" t="s">
        <v>332</v>
      </c>
      <c r="B35" s="14" t="s">
        <v>577</v>
      </c>
      <c r="C35" s="16">
        <v>10641</v>
      </c>
      <c r="D35" s="21" t="s">
        <v>166</v>
      </c>
      <c r="E35" s="20" t="s">
        <v>222</v>
      </c>
      <c r="F35" s="20" t="s">
        <v>168</v>
      </c>
      <c r="G35" s="19" t="s">
        <v>223</v>
      </c>
      <c r="H35" s="20" t="s">
        <v>376</v>
      </c>
      <c r="I35" s="20" t="s">
        <v>224</v>
      </c>
      <c r="J35" s="19" t="s">
        <v>535</v>
      </c>
      <c r="K35" s="20" t="s">
        <v>149</v>
      </c>
      <c r="L35" s="20" t="s">
        <v>498</v>
      </c>
      <c r="M35" s="18" t="s">
        <v>101</v>
      </c>
      <c r="N35" s="18" t="s">
        <v>96</v>
      </c>
      <c r="O35" s="11">
        <v>26578.9</v>
      </c>
      <c r="P35" s="11">
        <v>26161.200000000001</v>
      </c>
      <c r="Q35" s="17">
        <v>36344.1</v>
      </c>
      <c r="R35" s="17">
        <f>6011.1+20511.1</f>
        <v>26522.199999999997</v>
      </c>
      <c r="S35" s="17">
        <f>R35</f>
        <v>26522.199999999997</v>
      </c>
      <c r="T35" s="17"/>
      <c r="U35" s="17">
        <f>6074.3+15987.9</f>
        <v>22062.2</v>
      </c>
      <c r="V35" s="17">
        <f>U35</f>
        <v>22062.2</v>
      </c>
      <c r="W35" s="11"/>
      <c r="X35" s="11">
        <f>6139.7+18119.5</f>
        <v>24259.200000000001</v>
      </c>
      <c r="Y35" s="11">
        <f>X35</f>
        <v>24259.200000000001</v>
      </c>
      <c r="Z35" s="117"/>
    </row>
    <row r="36" spans="1:26" s="6" customFormat="1" ht="128.25" customHeight="1" x14ac:dyDescent="0.2">
      <c r="A36" s="10" t="s">
        <v>333</v>
      </c>
      <c r="B36" s="14" t="s">
        <v>578</v>
      </c>
      <c r="C36" s="16">
        <v>10642</v>
      </c>
      <c r="D36" s="21" t="s">
        <v>166</v>
      </c>
      <c r="E36" s="20" t="s">
        <v>222</v>
      </c>
      <c r="F36" s="20" t="s">
        <v>168</v>
      </c>
      <c r="G36" s="19" t="s">
        <v>424</v>
      </c>
      <c r="H36" s="20" t="s">
        <v>372</v>
      </c>
      <c r="I36" s="20" t="s">
        <v>425</v>
      </c>
      <c r="J36" s="19" t="s">
        <v>536</v>
      </c>
      <c r="K36" s="20" t="s">
        <v>372</v>
      </c>
      <c r="L36" s="20" t="s">
        <v>537</v>
      </c>
      <c r="M36" s="18" t="s">
        <v>101</v>
      </c>
      <c r="N36" s="18" t="s">
        <v>96</v>
      </c>
      <c r="O36" s="11">
        <v>2588.4</v>
      </c>
      <c r="P36" s="11">
        <v>2573.3000000000002</v>
      </c>
      <c r="Q36" s="17">
        <v>2560.4</v>
      </c>
      <c r="R36" s="17">
        <f>101.6+1087.8</f>
        <v>1189.3999999999999</v>
      </c>
      <c r="S36" s="17">
        <f>R36</f>
        <v>1189.3999999999999</v>
      </c>
      <c r="T36" s="17"/>
      <c r="U36" s="17">
        <v>1484.8</v>
      </c>
      <c r="V36" s="17">
        <v>1484.8</v>
      </c>
      <c r="W36" s="11"/>
      <c r="X36" s="11">
        <v>1484.8</v>
      </c>
      <c r="Y36" s="11">
        <v>1484.8</v>
      </c>
      <c r="Z36" s="117"/>
    </row>
    <row r="37" spans="1:26" s="6" customFormat="1" ht="199.5" customHeight="1" x14ac:dyDescent="0.2">
      <c r="A37" s="10" t="s">
        <v>334</v>
      </c>
      <c r="B37" s="14" t="s">
        <v>579</v>
      </c>
      <c r="C37" s="16">
        <v>10647</v>
      </c>
      <c r="D37" s="19" t="s">
        <v>225</v>
      </c>
      <c r="E37" s="20" t="s">
        <v>377</v>
      </c>
      <c r="F37" s="20" t="s">
        <v>226</v>
      </c>
      <c r="G37" s="19" t="s">
        <v>487</v>
      </c>
      <c r="H37" s="20" t="s">
        <v>488</v>
      </c>
      <c r="I37" s="20" t="s">
        <v>489</v>
      </c>
      <c r="J37" s="19" t="s">
        <v>538</v>
      </c>
      <c r="K37" s="20" t="s">
        <v>186</v>
      </c>
      <c r="L37" s="20" t="s">
        <v>539</v>
      </c>
      <c r="M37" s="18" t="s">
        <v>116</v>
      </c>
      <c r="N37" s="18" t="s">
        <v>117</v>
      </c>
      <c r="O37" s="11">
        <v>7432.1</v>
      </c>
      <c r="P37" s="11">
        <v>7183.9</v>
      </c>
      <c r="Q37" s="17">
        <v>8383.7999999999993</v>
      </c>
      <c r="R37" s="17">
        <f>1091.9+7294.5</f>
        <v>8386.4</v>
      </c>
      <c r="S37" s="17">
        <f>R37</f>
        <v>8386.4</v>
      </c>
      <c r="T37" s="17"/>
      <c r="U37" s="17">
        <f>1091.9+6954.2</f>
        <v>8046.1</v>
      </c>
      <c r="V37" s="17">
        <f>U37</f>
        <v>8046.1</v>
      </c>
      <c r="W37" s="11"/>
      <c r="X37" s="11">
        <f>1091.9+7109</f>
        <v>8200.9</v>
      </c>
      <c r="Y37" s="11">
        <f>X37</f>
        <v>8200.9</v>
      </c>
      <c r="Z37" s="117"/>
    </row>
    <row r="38" spans="1:26" s="6" customFormat="1" ht="57" customHeight="1" x14ac:dyDescent="0.2">
      <c r="A38" s="10" t="s">
        <v>335</v>
      </c>
      <c r="B38" s="14" t="s">
        <v>318</v>
      </c>
      <c r="C38" s="16">
        <v>10651</v>
      </c>
      <c r="D38" s="23" t="s">
        <v>310</v>
      </c>
      <c r="E38" s="24" t="s">
        <v>311</v>
      </c>
      <c r="F38" s="25" t="s">
        <v>312</v>
      </c>
      <c r="G38" s="25" t="s">
        <v>313</v>
      </c>
      <c r="H38" s="26" t="s">
        <v>314</v>
      </c>
      <c r="I38" s="26" t="s">
        <v>315</v>
      </c>
      <c r="J38" s="25" t="s">
        <v>432</v>
      </c>
      <c r="K38" s="26" t="s">
        <v>316</v>
      </c>
      <c r="L38" s="25" t="s">
        <v>317</v>
      </c>
      <c r="M38" s="18" t="s">
        <v>96</v>
      </c>
      <c r="N38" s="18" t="s">
        <v>104</v>
      </c>
      <c r="O38" s="11">
        <v>1100</v>
      </c>
      <c r="P38" s="11">
        <v>784.2</v>
      </c>
      <c r="Q38" s="17">
        <v>1100</v>
      </c>
      <c r="R38" s="17">
        <v>500</v>
      </c>
      <c r="S38" s="17">
        <v>500</v>
      </c>
      <c r="T38" s="17"/>
      <c r="U38" s="17">
        <v>500</v>
      </c>
      <c r="V38" s="17">
        <v>500</v>
      </c>
      <c r="W38" s="11"/>
      <c r="X38" s="11">
        <v>500</v>
      </c>
      <c r="Y38" s="11">
        <v>500</v>
      </c>
      <c r="Z38" s="117"/>
    </row>
    <row r="39" spans="1:26" ht="102" customHeight="1" x14ac:dyDescent="0.2">
      <c r="A39" s="27" t="s">
        <v>480</v>
      </c>
      <c r="B39" s="99" t="s">
        <v>84</v>
      </c>
      <c r="C39" s="16">
        <v>10653</v>
      </c>
      <c r="D39" s="21" t="s">
        <v>227</v>
      </c>
      <c r="E39" s="20" t="s">
        <v>159</v>
      </c>
      <c r="F39" s="20" t="s">
        <v>228</v>
      </c>
      <c r="G39" s="21" t="s">
        <v>229</v>
      </c>
      <c r="H39" s="20" t="s">
        <v>159</v>
      </c>
      <c r="I39" s="20" t="s">
        <v>230</v>
      </c>
      <c r="J39" s="21" t="s">
        <v>356</v>
      </c>
      <c r="K39" s="20" t="s">
        <v>357</v>
      </c>
      <c r="L39" s="20" t="s">
        <v>358</v>
      </c>
      <c r="M39" s="18" t="s">
        <v>94</v>
      </c>
      <c r="N39" s="18" t="s">
        <v>110</v>
      </c>
      <c r="O39" s="28">
        <v>77</v>
      </c>
      <c r="P39" s="28">
        <v>15</v>
      </c>
      <c r="Q39" s="17">
        <v>370</v>
      </c>
      <c r="R39" s="17">
        <v>500</v>
      </c>
      <c r="S39" s="17">
        <v>500</v>
      </c>
      <c r="T39" s="17"/>
      <c r="U39" s="17">
        <v>500</v>
      </c>
      <c r="V39" s="17">
        <v>500</v>
      </c>
      <c r="W39" s="28"/>
      <c r="X39" s="28">
        <v>500</v>
      </c>
      <c r="Y39" s="28">
        <v>500</v>
      </c>
      <c r="Z39" s="117"/>
    </row>
    <row r="40" spans="1:26" s="6" customFormat="1" ht="114.75" x14ac:dyDescent="0.2">
      <c r="A40" s="8" t="s">
        <v>45</v>
      </c>
      <c r="B40" s="1" t="s">
        <v>580</v>
      </c>
      <c r="C40" s="13">
        <v>10700</v>
      </c>
      <c r="D40" s="5" t="s">
        <v>5</v>
      </c>
      <c r="E40" s="5" t="s">
        <v>5</v>
      </c>
      <c r="F40" s="5" t="s">
        <v>5</v>
      </c>
      <c r="G40" s="5" t="s">
        <v>5</v>
      </c>
      <c r="H40" s="5" t="s">
        <v>5</v>
      </c>
      <c r="I40" s="5" t="s">
        <v>5</v>
      </c>
      <c r="J40" s="5" t="s">
        <v>5</v>
      </c>
      <c r="K40" s="5" t="s">
        <v>5</v>
      </c>
      <c r="L40" s="5" t="s">
        <v>5</v>
      </c>
      <c r="M40" s="5" t="s">
        <v>5</v>
      </c>
      <c r="N40" s="5" t="s">
        <v>5</v>
      </c>
      <c r="O40" s="29">
        <f>SUM(O41:O52)</f>
        <v>146420.29999999999</v>
      </c>
      <c r="P40" s="29">
        <f>SUM(P41:P52)</f>
        <v>138683.4</v>
      </c>
      <c r="Q40" s="29">
        <f>SUM(Q41:Q52)</f>
        <v>198160.79999999996</v>
      </c>
      <c r="R40" s="29">
        <f t="shared" ref="R40:Z40" si="2">SUM(R41:R52)</f>
        <v>164627.19999999998</v>
      </c>
      <c r="S40" s="29">
        <f t="shared" si="2"/>
        <v>164627.19999999998</v>
      </c>
      <c r="T40" s="29">
        <f t="shared" si="2"/>
        <v>0</v>
      </c>
      <c r="U40" s="29">
        <f t="shared" si="2"/>
        <v>153882.49999999997</v>
      </c>
      <c r="V40" s="29">
        <f t="shared" si="2"/>
        <v>153882.49999999997</v>
      </c>
      <c r="W40" s="29">
        <f t="shared" si="2"/>
        <v>0</v>
      </c>
      <c r="X40" s="29">
        <f t="shared" si="2"/>
        <v>160607.40000000002</v>
      </c>
      <c r="Y40" s="29">
        <f t="shared" si="2"/>
        <v>160607.40000000002</v>
      </c>
      <c r="Z40" s="118">
        <f t="shared" si="2"/>
        <v>0</v>
      </c>
    </row>
    <row r="41" spans="1:26" ht="377.25" customHeight="1" x14ac:dyDescent="0.2">
      <c r="A41" s="135" t="s">
        <v>46</v>
      </c>
      <c r="B41" s="137" t="s">
        <v>85</v>
      </c>
      <c r="C41" s="139">
        <v>10701</v>
      </c>
      <c r="D41" s="141" t="s">
        <v>512</v>
      </c>
      <c r="E41" s="143" t="s">
        <v>513</v>
      </c>
      <c r="F41" s="143" t="s">
        <v>514</v>
      </c>
      <c r="G41" s="141" t="s">
        <v>515</v>
      </c>
      <c r="H41" s="143" t="s">
        <v>430</v>
      </c>
      <c r="I41" s="143" t="s">
        <v>516</v>
      </c>
      <c r="J41" s="141" t="s">
        <v>542</v>
      </c>
      <c r="K41" s="143" t="s">
        <v>540</v>
      </c>
      <c r="L41" s="155" t="s">
        <v>541</v>
      </c>
      <c r="M41" s="157" t="s">
        <v>125</v>
      </c>
      <c r="N41" s="157" t="s">
        <v>126</v>
      </c>
      <c r="O41" s="131">
        <v>24608.799999999999</v>
      </c>
      <c r="P41" s="131">
        <v>23494.400000000001</v>
      </c>
      <c r="Q41" s="133">
        <v>38982.6</v>
      </c>
      <c r="R41" s="129">
        <f>5440.2+7996.7+1348.5+5.6+2279.8+2020.3+368.4+3340.6+8767.3+9942.6</f>
        <v>41510</v>
      </c>
      <c r="S41" s="129">
        <f>R41</f>
        <v>41510</v>
      </c>
      <c r="T41" s="129"/>
      <c r="U41" s="129">
        <f>1440.2+7584.9+1284.7+5.6+2177.1+2001.4+352.1+3189.7+8317.9+9411.8</f>
        <v>35765.399999999994</v>
      </c>
      <c r="V41" s="129">
        <f>U41</f>
        <v>35765.399999999994</v>
      </c>
      <c r="W41" s="125"/>
      <c r="X41" s="125">
        <f>5440.2+7787.1+1316.5+5.6+2228.5+2010.9+360.2+3265.1+8418.4+9567.1</f>
        <v>40399.599999999999</v>
      </c>
      <c r="Y41" s="125">
        <f>X41</f>
        <v>40399.599999999999</v>
      </c>
      <c r="Z41" s="127"/>
    </row>
    <row r="42" spans="1:26" ht="39" customHeight="1" x14ac:dyDescent="0.2">
      <c r="A42" s="136"/>
      <c r="B42" s="138"/>
      <c r="C42" s="140"/>
      <c r="D42" s="142"/>
      <c r="E42" s="144"/>
      <c r="F42" s="144"/>
      <c r="G42" s="142"/>
      <c r="H42" s="144"/>
      <c r="I42" s="144"/>
      <c r="J42" s="142"/>
      <c r="K42" s="144"/>
      <c r="L42" s="156"/>
      <c r="M42" s="158"/>
      <c r="N42" s="158"/>
      <c r="O42" s="132"/>
      <c r="P42" s="132"/>
      <c r="Q42" s="134"/>
      <c r="R42" s="130"/>
      <c r="S42" s="130"/>
      <c r="T42" s="130"/>
      <c r="U42" s="130"/>
      <c r="V42" s="130"/>
      <c r="W42" s="126"/>
      <c r="X42" s="126"/>
      <c r="Y42" s="126"/>
      <c r="Z42" s="128"/>
    </row>
    <row r="43" spans="1:26" ht="376.5" customHeight="1" x14ac:dyDescent="0.2">
      <c r="A43" s="30" t="s">
        <v>336</v>
      </c>
      <c r="B43" s="31" t="s">
        <v>86</v>
      </c>
      <c r="C43" s="15">
        <v>10702</v>
      </c>
      <c r="D43" s="19" t="s">
        <v>426</v>
      </c>
      <c r="E43" s="20" t="s">
        <v>427</v>
      </c>
      <c r="F43" s="20" t="s">
        <v>428</v>
      </c>
      <c r="G43" s="19" t="s">
        <v>429</v>
      </c>
      <c r="H43" s="20" t="s">
        <v>430</v>
      </c>
      <c r="I43" s="20" t="s">
        <v>431</v>
      </c>
      <c r="J43" s="19" t="s">
        <v>543</v>
      </c>
      <c r="K43" s="20" t="s">
        <v>231</v>
      </c>
      <c r="L43" s="32" t="s">
        <v>544</v>
      </c>
      <c r="M43" s="18" t="s">
        <v>127</v>
      </c>
      <c r="N43" s="18" t="s">
        <v>128</v>
      </c>
      <c r="O43" s="28">
        <v>54354.2</v>
      </c>
      <c r="P43" s="28">
        <v>53442.8</v>
      </c>
      <c r="Q43" s="17">
        <v>86305.4</v>
      </c>
      <c r="R43" s="17">
        <f>27124.3+4225.8+18.7+6839.9+1249.6+1081.8+10144.6+13328.2+20619.9</f>
        <v>84632.799999999988</v>
      </c>
      <c r="S43" s="17">
        <f>R43</f>
        <v>84632.799999999988</v>
      </c>
      <c r="T43" s="17"/>
      <c r="U43" s="17">
        <f>25777.1+4015+18.7+6497.9+1187.1+1027.7+9637.3+12648.5+19588.9</f>
        <v>80398.199999999983</v>
      </c>
      <c r="V43" s="17">
        <f>U43</f>
        <v>80398.199999999983</v>
      </c>
      <c r="W43" s="28"/>
      <c r="X43" s="28">
        <f>26444.5+4120.4+18.7+6668.9+1218.4+1054.8+9891+12981.5+20104.4</f>
        <v>82502.600000000006</v>
      </c>
      <c r="Y43" s="28">
        <f>X43</f>
        <v>82502.600000000006</v>
      </c>
      <c r="Z43" s="117"/>
    </row>
    <row r="44" spans="1:26" ht="51" x14ac:dyDescent="0.2">
      <c r="A44" s="30" t="s">
        <v>337</v>
      </c>
      <c r="B44" s="31" t="s">
        <v>452</v>
      </c>
      <c r="C44" s="15">
        <v>10704</v>
      </c>
      <c r="D44" s="7" t="s">
        <v>465</v>
      </c>
      <c r="E44" s="7" t="s">
        <v>466</v>
      </c>
      <c r="F44" s="7" t="s">
        <v>467</v>
      </c>
      <c r="G44" s="7" t="s">
        <v>468</v>
      </c>
      <c r="H44" s="7" t="s">
        <v>469</v>
      </c>
      <c r="I44" s="7" t="s">
        <v>470</v>
      </c>
      <c r="J44" s="19" t="s">
        <v>471</v>
      </c>
      <c r="K44" s="20" t="s">
        <v>453</v>
      </c>
      <c r="L44" s="32" t="s">
        <v>472</v>
      </c>
      <c r="M44" s="18" t="s">
        <v>31</v>
      </c>
      <c r="N44" s="18" t="s">
        <v>93</v>
      </c>
      <c r="O44" s="28">
        <v>3.8</v>
      </c>
      <c r="P44" s="28">
        <v>3.8</v>
      </c>
      <c r="Q44" s="17">
        <v>3.8</v>
      </c>
      <c r="R44" s="119">
        <v>3.8</v>
      </c>
      <c r="S44" s="119">
        <v>3.8</v>
      </c>
      <c r="T44" s="119"/>
      <c r="U44" s="119">
        <v>2.2000000000000002</v>
      </c>
      <c r="V44" s="119">
        <v>2.2000000000000002</v>
      </c>
      <c r="W44" s="119"/>
      <c r="X44" s="119">
        <v>0.8</v>
      </c>
      <c r="Y44" s="119">
        <v>0.8</v>
      </c>
      <c r="Z44" s="117"/>
    </row>
    <row r="45" spans="1:26" ht="161.25" customHeight="1" x14ac:dyDescent="0.2">
      <c r="A45" s="30" t="s">
        <v>338</v>
      </c>
      <c r="B45" s="31" t="s">
        <v>111</v>
      </c>
      <c r="C45" s="15">
        <v>10705</v>
      </c>
      <c r="D45" s="21" t="s">
        <v>232</v>
      </c>
      <c r="E45" s="20" t="s">
        <v>378</v>
      </c>
      <c r="F45" s="20" t="s">
        <v>233</v>
      </c>
      <c r="G45" s="21"/>
      <c r="H45" s="20"/>
      <c r="I45" s="20"/>
      <c r="J45" s="19" t="s">
        <v>433</v>
      </c>
      <c r="K45" s="20" t="s">
        <v>434</v>
      </c>
      <c r="L45" s="20" t="s">
        <v>435</v>
      </c>
      <c r="M45" s="18" t="s">
        <v>509</v>
      </c>
      <c r="N45" s="18" t="s">
        <v>510</v>
      </c>
      <c r="O45" s="28">
        <v>5000</v>
      </c>
      <c r="P45" s="28">
        <v>5000</v>
      </c>
      <c r="Q45" s="17">
        <v>6500</v>
      </c>
      <c r="R45" s="17"/>
      <c r="S45" s="17"/>
      <c r="T45" s="17"/>
      <c r="U45" s="17"/>
      <c r="V45" s="17"/>
      <c r="W45" s="28"/>
      <c r="X45" s="28"/>
      <c r="Y45" s="28"/>
      <c r="Z45" s="117"/>
    </row>
    <row r="46" spans="1:26" ht="126" customHeight="1" x14ac:dyDescent="0.2">
      <c r="A46" s="30" t="s">
        <v>339</v>
      </c>
      <c r="B46" s="31" t="s">
        <v>87</v>
      </c>
      <c r="C46" s="15">
        <v>10708</v>
      </c>
      <c r="D46" s="19" t="s">
        <v>234</v>
      </c>
      <c r="E46" s="20" t="s">
        <v>186</v>
      </c>
      <c r="F46" s="20" t="s">
        <v>235</v>
      </c>
      <c r="G46" s="21"/>
      <c r="H46" s="20"/>
      <c r="I46" s="20"/>
      <c r="J46" s="21" t="s">
        <v>545</v>
      </c>
      <c r="K46" s="20" t="s">
        <v>159</v>
      </c>
      <c r="L46" s="20" t="s">
        <v>236</v>
      </c>
      <c r="M46" s="18" t="s">
        <v>93</v>
      </c>
      <c r="N46" s="18" t="s">
        <v>31</v>
      </c>
      <c r="O46" s="28">
        <v>12688.7</v>
      </c>
      <c r="P46" s="28">
        <v>12680.9</v>
      </c>
      <c r="Q46" s="17">
        <v>16453.3</v>
      </c>
      <c r="R46" s="17">
        <v>15457.7</v>
      </c>
      <c r="S46" s="17">
        <v>15457.7</v>
      </c>
      <c r="T46" s="17"/>
      <c r="U46" s="17">
        <v>14820.8</v>
      </c>
      <c r="V46" s="17">
        <v>14820.8</v>
      </c>
      <c r="W46" s="28"/>
      <c r="X46" s="28">
        <v>15139.2</v>
      </c>
      <c r="Y46" s="28">
        <v>15139.2</v>
      </c>
      <c r="Z46" s="117"/>
    </row>
    <row r="47" spans="1:26" ht="63" customHeight="1" x14ac:dyDescent="0.2">
      <c r="A47" s="30" t="s">
        <v>340</v>
      </c>
      <c r="B47" s="31" t="s">
        <v>581</v>
      </c>
      <c r="C47" s="15">
        <v>10712</v>
      </c>
      <c r="D47" s="21" t="s">
        <v>379</v>
      </c>
      <c r="E47" s="20" t="s">
        <v>391</v>
      </c>
      <c r="F47" s="20" t="s">
        <v>380</v>
      </c>
      <c r="G47" s="21" t="s">
        <v>237</v>
      </c>
      <c r="H47" s="20" t="s">
        <v>159</v>
      </c>
      <c r="I47" s="20" t="s">
        <v>208</v>
      </c>
      <c r="J47" s="21"/>
      <c r="K47" s="20"/>
      <c r="L47" s="20"/>
      <c r="M47" s="18" t="s">
        <v>102</v>
      </c>
      <c r="N47" s="18" t="s">
        <v>103</v>
      </c>
      <c r="O47" s="28"/>
      <c r="P47" s="28"/>
      <c r="Q47" s="17"/>
      <c r="R47" s="17"/>
      <c r="S47" s="17"/>
      <c r="T47" s="17"/>
      <c r="U47" s="17"/>
      <c r="V47" s="17"/>
      <c r="W47" s="28"/>
      <c r="X47" s="28"/>
      <c r="Y47" s="28"/>
      <c r="Z47" s="117"/>
    </row>
    <row r="48" spans="1:26" ht="135" customHeight="1" x14ac:dyDescent="0.2">
      <c r="A48" s="30" t="s">
        <v>341</v>
      </c>
      <c r="B48" s="31" t="s">
        <v>112</v>
      </c>
      <c r="C48" s="15">
        <v>10713</v>
      </c>
      <c r="D48" s="21" t="s">
        <v>381</v>
      </c>
      <c r="E48" s="20" t="s">
        <v>382</v>
      </c>
      <c r="F48" s="20" t="s">
        <v>383</v>
      </c>
      <c r="G48" s="21" t="s">
        <v>238</v>
      </c>
      <c r="H48" s="20" t="s">
        <v>384</v>
      </c>
      <c r="I48" s="20" t="s">
        <v>239</v>
      </c>
      <c r="J48" s="21" t="s">
        <v>240</v>
      </c>
      <c r="K48" s="20" t="s">
        <v>159</v>
      </c>
      <c r="L48" s="20" t="s">
        <v>241</v>
      </c>
      <c r="M48" s="18" t="s">
        <v>93</v>
      </c>
      <c r="N48" s="18" t="s">
        <v>95</v>
      </c>
      <c r="O48" s="28">
        <v>2971.4</v>
      </c>
      <c r="P48" s="28">
        <v>2864.4</v>
      </c>
      <c r="Q48" s="17"/>
      <c r="R48" s="17"/>
      <c r="S48" s="17"/>
      <c r="T48" s="17"/>
      <c r="U48" s="17"/>
      <c r="V48" s="17"/>
      <c r="W48" s="28"/>
      <c r="X48" s="28"/>
      <c r="Y48" s="28"/>
      <c r="Z48" s="117"/>
    </row>
    <row r="49" spans="1:26" ht="151.5" customHeight="1" x14ac:dyDescent="0.2">
      <c r="A49" s="30" t="s">
        <v>342</v>
      </c>
      <c r="B49" s="31" t="s">
        <v>582</v>
      </c>
      <c r="C49" s="15">
        <v>10717</v>
      </c>
      <c r="D49" s="21" t="s">
        <v>242</v>
      </c>
      <c r="E49" s="20" t="s">
        <v>392</v>
      </c>
      <c r="F49" s="20" t="s">
        <v>243</v>
      </c>
      <c r="G49" s="19" t="s">
        <v>385</v>
      </c>
      <c r="H49" s="20" t="s">
        <v>372</v>
      </c>
      <c r="I49" s="20" t="s">
        <v>386</v>
      </c>
      <c r="J49" s="19" t="s">
        <v>387</v>
      </c>
      <c r="K49" s="20" t="s">
        <v>185</v>
      </c>
      <c r="L49" s="20" t="s">
        <v>244</v>
      </c>
      <c r="M49" s="18" t="s">
        <v>110</v>
      </c>
      <c r="N49" s="18" t="s">
        <v>99</v>
      </c>
      <c r="O49" s="28">
        <v>3104.9</v>
      </c>
      <c r="P49" s="28">
        <v>3104.9</v>
      </c>
      <c r="Q49" s="17">
        <v>3250.8</v>
      </c>
      <c r="R49" s="17">
        <v>3194.6</v>
      </c>
      <c r="S49" s="17">
        <v>3194.6</v>
      </c>
      <c r="T49" s="17"/>
      <c r="U49" s="17">
        <v>3194.6</v>
      </c>
      <c r="V49" s="17">
        <v>3194.6</v>
      </c>
      <c r="W49" s="28"/>
      <c r="X49" s="17">
        <v>3194.6</v>
      </c>
      <c r="Y49" s="17">
        <v>3194.6</v>
      </c>
      <c r="Z49" s="117"/>
    </row>
    <row r="50" spans="1:26" ht="152.25" customHeight="1" x14ac:dyDescent="0.2">
      <c r="A50" s="30" t="s">
        <v>343</v>
      </c>
      <c r="B50" s="31" t="s">
        <v>88</v>
      </c>
      <c r="C50" s="15">
        <v>10723</v>
      </c>
      <c r="D50" s="21" t="s">
        <v>166</v>
      </c>
      <c r="E50" s="20" t="s">
        <v>159</v>
      </c>
      <c r="F50" s="20" t="s">
        <v>168</v>
      </c>
      <c r="G50" s="21" t="s">
        <v>245</v>
      </c>
      <c r="H50" s="20" t="s">
        <v>185</v>
      </c>
      <c r="I50" s="20" t="s">
        <v>246</v>
      </c>
      <c r="J50" s="19" t="s">
        <v>388</v>
      </c>
      <c r="K50" s="20" t="s">
        <v>186</v>
      </c>
      <c r="L50" s="20" t="s">
        <v>389</v>
      </c>
      <c r="M50" s="18" t="s">
        <v>104</v>
      </c>
      <c r="N50" s="18" t="s">
        <v>93</v>
      </c>
      <c r="O50" s="28">
        <v>8465.5</v>
      </c>
      <c r="P50" s="28">
        <v>8447</v>
      </c>
      <c r="Q50" s="17">
        <v>11809.6</v>
      </c>
      <c r="R50" s="17">
        <v>11478.9</v>
      </c>
      <c r="S50" s="17">
        <v>11478.9</v>
      </c>
      <c r="T50" s="17"/>
      <c r="U50" s="17">
        <v>11478.9</v>
      </c>
      <c r="V50" s="17">
        <v>11478.9</v>
      </c>
      <c r="W50" s="28"/>
      <c r="X50" s="28">
        <v>11478.9</v>
      </c>
      <c r="Y50" s="28">
        <v>11478.9</v>
      </c>
      <c r="Z50" s="117"/>
    </row>
    <row r="51" spans="1:26" ht="263.25" customHeight="1" x14ac:dyDescent="0.2">
      <c r="A51" s="30" t="s">
        <v>481</v>
      </c>
      <c r="B51" s="31" t="s">
        <v>583</v>
      </c>
      <c r="C51" s="15">
        <v>10724</v>
      </c>
      <c r="D51" s="21" t="s">
        <v>247</v>
      </c>
      <c r="E51" s="20" t="s">
        <v>248</v>
      </c>
      <c r="F51" s="20" t="s">
        <v>249</v>
      </c>
      <c r="G51" s="21" t="s">
        <v>250</v>
      </c>
      <c r="H51" s="20" t="s">
        <v>159</v>
      </c>
      <c r="I51" s="20" t="s">
        <v>208</v>
      </c>
      <c r="J51" s="19" t="s">
        <v>251</v>
      </c>
      <c r="K51" s="20" t="s">
        <v>159</v>
      </c>
      <c r="L51" s="20" t="s">
        <v>252</v>
      </c>
      <c r="M51" s="18" t="s">
        <v>95</v>
      </c>
      <c r="N51" s="18" t="s">
        <v>99</v>
      </c>
      <c r="O51" s="28">
        <v>8327.7999999999993</v>
      </c>
      <c r="P51" s="28">
        <v>8327.7999999999993</v>
      </c>
      <c r="Q51" s="17">
        <v>7862.5</v>
      </c>
      <c r="R51" s="17">
        <v>8349.4</v>
      </c>
      <c r="S51" s="17">
        <v>8349.4</v>
      </c>
      <c r="T51" s="17"/>
      <c r="U51" s="17">
        <v>8222.4</v>
      </c>
      <c r="V51" s="17">
        <v>8222.4</v>
      </c>
      <c r="W51" s="28"/>
      <c r="X51" s="28">
        <v>7891.7</v>
      </c>
      <c r="Y51" s="28">
        <v>7891.7</v>
      </c>
      <c r="Z51" s="117"/>
    </row>
    <row r="52" spans="1:26" ht="105.75" customHeight="1" x14ac:dyDescent="0.2">
      <c r="A52" s="30" t="s">
        <v>344</v>
      </c>
      <c r="B52" s="31" t="s">
        <v>118</v>
      </c>
      <c r="C52" s="15">
        <v>10727</v>
      </c>
      <c r="D52" s="21" t="s">
        <v>253</v>
      </c>
      <c r="E52" s="20" t="s">
        <v>254</v>
      </c>
      <c r="F52" s="20" t="s">
        <v>255</v>
      </c>
      <c r="G52" s="21" t="s">
        <v>398</v>
      </c>
      <c r="H52" s="20" t="s">
        <v>256</v>
      </c>
      <c r="I52" s="20" t="s">
        <v>257</v>
      </c>
      <c r="J52" s="37" t="s">
        <v>436</v>
      </c>
      <c r="K52" s="37" t="s">
        <v>185</v>
      </c>
      <c r="L52" s="37" t="s">
        <v>437</v>
      </c>
      <c r="M52" s="18" t="s">
        <v>416</v>
      </c>
      <c r="N52" s="18" t="s">
        <v>417</v>
      </c>
      <c r="O52" s="28">
        <v>26895.200000000001</v>
      </c>
      <c r="P52" s="28">
        <v>21317.4</v>
      </c>
      <c r="Q52" s="17">
        <v>26992.799999999999</v>
      </c>
      <c r="R52" s="17"/>
      <c r="S52" s="17"/>
      <c r="T52" s="17"/>
      <c r="U52" s="17"/>
      <c r="V52" s="17"/>
      <c r="W52" s="28"/>
      <c r="X52" s="28"/>
      <c r="Y52" s="28"/>
      <c r="Z52" s="117"/>
    </row>
    <row r="53" spans="1:26" s="6" customFormat="1" ht="111.75" customHeight="1" x14ac:dyDescent="0.2">
      <c r="A53" s="8" t="s">
        <v>47</v>
      </c>
      <c r="B53" s="1" t="s">
        <v>584</v>
      </c>
      <c r="C53" s="13">
        <v>10800</v>
      </c>
      <c r="D53" s="5" t="s">
        <v>5</v>
      </c>
      <c r="E53" s="5" t="s">
        <v>5</v>
      </c>
      <c r="F53" s="5" t="s">
        <v>5</v>
      </c>
      <c r="G53" s="5" t="s">
        <v>5</v>
      </c>
      <c r="H53" s="5" t="s">
        <v>5</v>
      </c>
      <c r="I53" s="5" t="s">
        <v>5</v>
      </c>
      <c r="J53" s="5" t="s">
        <v>5</v>
      </c>
      <c r="K53" s="5" t="s">
        <v>5</v>
      </c>
      <c r="L53" s="5" t="s">
        <v>5</v>
      </c>
      <c r="M53" s="5" t="s">
        <v>5</v>
      </c>
      <c r="N53" s="34" t="s">
        <v>5</v>
      </c>
      <c r="O53" s="3">
        <f t="shared" ref="O53:Z53" si="3">O54+O58+O60+O62</f>
        <v>37380.700000000004</v>
      </c>
      <c r="P53" s="3">
        <f t="shared" si="3"/>
        <v>36992.800000000003</v>
      </c>
      <c r="Q53" s="3">
        <f t="shared" si="3"/>
        <v>41467.600000000006</v>
      </c>
      <c r="R53" s="3">
        <f t="shared" si="3"/>
        <v>44900.000000000007</v>
      </c>
      <c r="S53" s="3">
        <f t="shared" si="3"/>
        <v>44900.000000000007</v>
      </c>
      <c r="T53" s="3">
        <f t="shared" si="3"/>
        <v>0</v>
      </c>
      <c r="U53" s="3">
        <f t="shared" si="3"/>
        <v>42472.5</v>
      </c>
      <c r="V53" s="3">
        <f t="shared" si="3"/>
        <v>42472.5</v>
      </c>
      <c r="W53" s="3">
        <f t="shared" si="3"/>
        <v>0</v>
      </c>
      <c r="X53" s="3">
        <f t="shared" si="3"/>
        <v>43483.7</v>
      </c>
      <c r="Y53" s="3">
        <f t="shared" si="3"/>
        <v>43483.7</v>
      </c>
      <c r="Z53" s="114">
        <f t="shared" si="3"/>
        <v>0</v>
      </c>
    </row>
    <row r="54" spans="1:26" ht="76.5" x14ac:dyDescent="0.2">
      <c r="A54" s="35" t="s">
        <v>48</v>
      </c>
      <c r="B54" s="1" t="s">
        <v>585</v>
      </c>
      <c r="C54" s="13">
        <v>10801</v>
      </c>
      <c r="D54" s="36"/>
      <c r="E54" s="36"/>
      <c r="F54" s="36"/>
      <c r="G54" s="5" t="s">
        <v>5</v>
      </c>
      <c r="H54" s="5" t="s">
        <v>5</v>
      </c>
      <c r="I54" s="5" t="s">
        <v>5</v>
      </c>
      <c r="J54" s="5" t="s">
        <v>5</v>
      </c>
      <c r="K54" s="5" t="s">
        <v>5</v>
      </c>
      <c r="L54" s="5" t="s">
        <v>5</v>
      </c>
      <c r="M54" s="5" t="s">
        <v>5</v>
      </c>
      <c r="N54" s="34" t="s">
        <v>5</v>
      </c>
      <c r="O54" s="3">
        <f>SUM(O55:O57)</f>
        <v>36030.400000000001</v>
      </c>
      <c r="P54" s="3">
        <f t="shared" ref="P54:Z54" si="4">SUM(P55:P57)</f>
        <v>35642.5</v>
      </c>
      <c r="Q54" s="3">
        <f t="shared" si="4"/>
        <v>40136.600000000006</v>
      </c>
      <c r="R54" s="3">
        <f t="shared" si="4"/>
        <v>44679.700000000004</v>
      </c>
      <c r="S54" s="3">
        <f t="shared" si="4"/>
        <v>44679.700000000004</v>
      </c>
      <c r="T54" s="3">
        <f t="shared" si="4"/>
        <v>0</v>
      </c>
      <c r="U54" s="3">
        <f t="shared" si="4"/>
        <v>42252.2</v>
      </c>
      <c r="V54" s="3">
        <f t="shared" si="4"/>
        <v>42252.2</v>
      </c>
      <c r="W54" s="3">
        <f t="shared" si="4"/>
        <v>0</v>
      </c>
      <c r="X54" s="3">
        <f t="shared" si="4"/>
        <v>43263.399999999994</v>
      </c>
      <c r="Y54" s="3">
        <f t="shared" si="4"/>
        <v>43263.399999999994</v>
      </c>
      <c r="Z54" s="3">
        <f t="shared" si="4"/>
        <v>0</v>
      </c>
    </row>
    <row r="55" spans="1:26" ht="125.25" customHeight="1" x14ac:dyDescent="0.2">
      <c r="A55" s="30" t="s">
        <v>49</v>
      </c>
      <c r="B55" s="31" t="s">
        <v>586</v>
      </c>
      <c r="C55" s="15">
        <v>10802</v>
      </c>
      <c r="D55" s="19" t="s">
        <v>258</v>
      </c>
      <c r="E55" s="20" t="s">
        <v>259</v>
      </c>
      <c r="F55" s="20" t="s">
        <v>260</v>
      </c>
      <c r="G55" s="21" t="s">
        <v>261</v>
      </c>
      <c r="H55" s="20" t="s">
        <v>262</v>
      </c>
      <c r="I55" s="20" t="s">
        <v>263</v>
      </c>
      <c r="J55" s="19" t="s">
        <v>390</v>
      </c>
      <c r="K55" s="20" t="s">
        <v>185</v>
      </c>
      <c r="L55" s="20" t="s">
        <v>264</v>
      </c>
      <c r="M55" s="18" t="s">
        <v>97</v>
      </c>
      <c r="N55" s="18" t="s">
        <v>93</v>
      </c>
      <c r="O55" s="17">
        <v>6032.8</v>
      </c>
      <c r="P55" s="17">
        <v>5998.8</v>
      </c>
      <c r="Q55" s="17">
        <v>5325.3</v>
      </c>
      <c r="R55" s="17">
        <v>5967.3</v>
      </c>
      <c r="S55" s="17">
        <v>5967.3</v>
      </c>
      <c r="T55" s="17"/>
      <c r="U55" s="17">
        <v>5646.5</v>
      </c>
      <c r="V55" s="17">
        <v>5646.5</v>
      </c>
      <c r="W55" s="17"/>
      <c r="X55" s="17">
        <v>5835.2</v>
      </c>
      <c r="Y55" s="17">
        <v>5835.2</v>
      </c>
      <c r="Z55" s="117"/>
    </row>
    <row r="56" spans="1:26" ht="76.5" customHeight="1" x14ac:dyDescent="0.2">
      <c r="A56" s="30" t="s">
        <v>50</v>
      </c>
      <c r="B56" s="31" t="s">
        <v>89</v>
      </c>
      <c r="C56" s="15">
        <v>10807</v>
      </c>
      <c r="D56" s="21" t="s">
        <v>265</v>
      </c>
      <c r="E56" s="20" t="s">
        <v>266</v>
      </c>
      <c r="F56" s="20" t="s">
        <v>267</v>
      </c>
      <c r="G56" s="21" t="s">
        <v>268</v>
      </c>
      <c r="H56" s="20" t="s">
        <v>157</v>
      </c>
      <c r="I56" s="20" t="s">
        <v>269</v>
      </c>
      <c r="J56" s="19" t="s">
        <v>270</v>
      </c>
      <c r="K56" s="20" t="s">
        <v>159</v>
      </c>
      <c r="L56" s="20" t="s">
        <v>160</v>
      </c>
      <c r="M56" s="2" t="s">
        <v>96</v>
      </c>
      <c r="N56" s="2" t="s">
        <v>104</v>
      </c>
      <c r="O56" s="17">
        <v>29987.599999999999</v>
      </c>
      <c r="P56" s="17">
        <v>29633.7</v>
      </c>
      <c r="Q56" s="17">
        <v>34761.300000000003</v>
      </c>
      <c r="R56" s="17">
        <v>38702.400000000001</v>
      </c>
      <c r="S56" s="17">
        <f>R56</f>
        <v>38702.400000000001</v>
      </c>
      <c r="T56" s="17"/>
      <c r="U56" s="17">
        <v>36595.699999999997</v>
      </c>
      <c r="V56" s="17">
        <f>U56</f>
        <v>36595.699999999997</v>
      </c>
      <c r="W56" s="17"/>
      <c r="X56" s="17">
        <v>37418.199999999997</v>
      </c>
      <c r="Y56" s="17">
        <f>X56</f>
        <v>37418.199999999997</v>
      </c>
      <c r="Z56" s="117"/>
    </row>
    <row r="57" spans="1:26" ht="53.25" customHeight="1" x14ac:dyDescent="0.2">
      <c r="A57" s="30" t="s">
        <v>482</v>
      </c>
      <c r="B57" s="31" t="s">
        <v>418</v>
      </c>
      <c r="C57" s="15">
        <v>10808</v>
      </c>
      <c r="D57" s="21" t="s">
        <v>166</v>
      </c>
      <c r="E57" s="20" t="s">
        <v>422</v>
      </c>
      <c r="F57" s="20" t="s">
        <v>168</v>
      </c>
      <c r="G57" s="21"/>
      <c r="H57" s="20"/>
      <c r="I57" s="20"/>
      <c r="J57" s="38" t="s">
        <v>419</v>
      </c>
      <c r="K57" s="38" t="s">
        <v>420</v>
      </c>
      <c r="L57" s="38" t="s">
        <v>421</v>
      </c>
      <c r="M57" s="2" t="s">
        <v>94</v>
      </c>
      <c r="N57" s="2" t="s">
        <v>110</v>
      </c>
      <c r="O57" s="17">
        <v>10</v>
      </c>
      <c r="P57" s="17">
        <v>10</v>
      </c>
      <c r="Q57" s="17">
        <v>50</v>
      </c>
      <c r="R57" s="17">
        <v>10</v>
      </c>
      <c r="S57" s="17">
        <v>10</v>
      </c>
      <c r="T57" s="17"/>
      <c r="U57" s="17">
        <v>10</v>
      </c>
      <c r="V57" s="17">
        <v>10</v>
      </c>
      <c r="W57" s="17"/>
      <c r="X57" s="17">
        <v>10</v>
      </c>
      <c r="Y57" s="17">
        <v>10</v>
      </c>
      <c r="Z57" s="117"/>
    </row>
    <row r="58" spans="1:26" ht="114.75" x14ac:dyDescent="0.2">
      <c r="A58" s="8" t="s">
        <v>51</v>
      </c>
      <c r="B58" s="1" t="s">
        <v>587</v>
      </c>
      <c r="C58" s="13">
        <v>10900</v>
      </c>
      <c r="D58" s="5" t="s">
        <v>5</v>
      </c>
      <c r="E58" s="5" t="s">
        <v>5</v>
      </c>
      <c r="F58" s="5" t="s">
        <v>5</v>
      </c>
      <c r="G58" s="5" t="s">
        <v>5</v>
      </c>
      <c r="H58" s="5" t="s">
        <v>5</v>
      </c>
      <c r="I58" s="5" t="s">
        <v>5</v>
      </c>
      <c r="J58" s="5" t="s">
        <v>5</v>
      </c>
      <c r="K58" s="5" t="s">
        <v>5</v>
      </c>
      <c r="L58" s="5" t="s">
        <v>5</v>
      </c>
      <c r="M58" s="5"/>
      <c r="N58" s="34" t="s">
        <v>5</v>
      </c>
      <c r="O58" s="3">
        <f>O59</f>
        <v>1350.3</v>
      </c>
      <c r="P58" s="3">
        <f t="shared" ref="P58:Z58" si="5">P59</f>
        <v>1350.3</v>
      </c>
      <c r="Q58" s="3">
        <f>SUM(Q59)</f>
        <v>1331</v>
      </c>
      <c r="R58" s="3">
        <f t="shared" si="5"/>
        <v>220.3</v>
      </c>
      <c r="S58" s="3">
        <f t="shared" si="5"/>
        <v>220.3</v>
      </c>
      <c r="T58" s="3">
        <f t="shared" si="5"/>
        <v>0</v>
      </c>
      <c r="U58" s="3">
        <f t="shared" si="5"/>
        <v>220.3</v>
      </c>
      <c r="V58" s="3">
        <f t="shared" si="5"/>
        <v>220.3</v>
      </c>
      <c r="W58" s="3">
        <f t="shared" si="5"/>
        <v>0</v>
      </c>
      <c r="X58" s="3">
        <f t="shared" si="5"/>
        <v>220.3</v>
      </c>
      <c r="Y58" s="3">
        <f t="shared" si="5"/>
        <v>220.3</v>
      </c>
      <c r="Z58" s="114">
        <f t="shared" si="5"/>
        <v>0</v>
      </c>
    </row>
    <row r="59" spans="1:26" ht="88.5" customHeight="1" x14ac:dyDescent="0.2">
      <c r="A59" s="9" t="s">
        <v>52</v>
      </c>
      <c r="B59" s="31" t="s">
        <v>90</v>
      </c>
      <c r="C59" s="15">
        <v>10902</v>
      </c>
      <c r="D59" s="21" t="s">
        <v>166</v>
      </c>
      <c r="E59" s="20" t="s">
        <v>393</v>
      </c>
      <c r="F59" s="20" t="s">
        <v>168</v>
      </c>
      <c r="G59" s="21" t="s">
        <v>397</v>
      </c>
      <c r="H59" s="20" t="s">
        <v>159</v>
      </c>
      <c r="I59" s="20" t="s">
        <v>208</v>
      </c>
      <c r="J59" s="19" t="s">
        <v>473</v>
      </c>
      <c r="K59" s="20" t="s">
        <v>474</v>
      </c>
      <c r="L59" s="20" t="s">
        <v>475</v>
      </c>
      <c r="M59" s="39" t="s">
        <v>113</v>
      </c>
      <c r="N59" s="39" t="s">
        <v>114</v>
      </c>
      <c r="O59" s="17">
        <f>365.3+985</f>
        <v>1350.3</v>
      </c>
      <c r="P59" s="17">
        <f>365.3+985</f>
        <v>1350.3</v>
      </c>
      <c r="Q59" s="17">
        <v>1331</v>
      </c>
      <c r="R59" s="17">
        <v>220.3</v>
      </c>
      <c r="S59" s="17">
        <v>220.3</v>
      </c>
      <c r="T59" s="17"/>
      <c r="U59" s="17">
        <v>220.3</v>
      </c>
      <c r="V59" s="17">
        <v>220.3</v>
      </c>
      <c r="W59" s="17"/>
      <c r="X59" s="17">
        <v>220.3</v>
      </c>
      <c r="Y59" s="17">
        <v>220.3</v>
      </c>
      <c r="Z59" s="117"/>
    </row>
    <row r="60" spans="1:26" s="6" customFormat="1" ht="102" customHeight="1" x14ac:dyDescent="0.2">
      <c r="A60" s="8" t="s">
        <v>53</v>
      </c>
      <c r="B60" s="1" t="s">
        <v>12</v>
      </c>
      <c r="C60" s="13">
        <v>11000</v>
      </c>
      <c r="D60" s="5" t="s">
        <v>5</v>
      </c>
      <c r="E60" s="5" t="s">
        <v>5</v>
      </c>
      <c r="F60" s="5" t="s">
        <v>5</v>
      </c>
      <c r="G60" s="5" t="s">
        <v>5</v>
      </c>
      <c r="H60" s="5" t="s">
        <v>5</v>
      </c>
      <c r="I60" s="5" t="s">
        <v>5</v>
      </c>
      <c r="J60" s="5" t="s">
        <v>5</v>
      </c>
      <c r="K60" s="5" t="s">
        <v>5</v>
      </c>
      <c r="L60" s="5" t="s">
        <v>5</v>
      </c>
      <c r="M60" s="5" t="s">
        <v>5</v>
      </c>
      <c r="N60" s="34" t="s">
        <v>5</v>
      </c>
      <c r="O60" s="3">
        <f>O61</f>
        <v>0</v>
      </c>
      <c r="P60" s="3">
        <f t="shared" ref="P60:Q60" si="6">P61</f>
        <v>0</v>
      </c>
      <c r="Q60" s="3">
        <f t="shared" si="6"/>
        <v>0</v>
      </c>
      <c r="R60" s="3"/>
      <c r="S60" s="3"/>
      <c r="T60" s="3"/>
      <c r="U60" s="3"/>
      <c r="V60" s="3"/>
      <c r="W60" s="3"/>
      <c r="X60" s="3"/>
      <c r="Y60" s="3"/>
      <c r="Z60" s="114"/>
    </row>
    <row r="61" spans="1:26" ht="51" x14ac:dyDescent="0.2">
      <c r="A61" s="30" t="s">
        <v>54</v>
      </c>
      <c r="B61" s="31" t="s">
        <v>90</v>
      </c>
      <c r="C61" s="15">
        <v>11002</v>
      </c>
      <c r="D61" s="7"/>
      <c r="E61" s="7"/>
      <c r="F61" s="7"/>
      <c r="G61" s="40"/>
      <c r="H61" s="40"/>
      <c r="I61" s="40"/>
      <c r="J61" s="78" t="s">
        <v>476</v>
      </c>
      <c r="K61" s="79" t="s">
        <v>453</v>
      </c>
      <c r="L61" s="25" t="s">
        <v>477</v>
      </c>
      <c r="M61" s="33">
        <v>10</v>
      </c>
      <c r="N61" s="77" t="s">
        <v>96</v>
      </c>
      <c r="O61" s="17"/>
      <c r="P61" s="17"/>
      <c r="Q61" s="17"/>
      <c r="R61" s="17"/>
      <c r="S61" s="17"/>
      <c r="T61" s="17"/>
      <c r="U61" s="17"/>
      <c r="V61" s="17"/>
      <c r="W61" s="17"/>
      <c r="X61" s="17"/>
      <c r="Y61" s="17"/>
      <c r="Z61" s="117"/>
    </row>
    <row r="62" spans="1:26" s="6" customFormat="1" ht="102" x14ac:dyDescent="0.2">
      <c r="A62" s="8" t="s">
        <v>55</v>
      </c>
      <c r="B62" s="1" t="s">
        <v>8</v>
      </c>
      <c r="C62" s="13">
        <v>11100</v>
      </c>
      <c r="D62" s="5" t="s">
        <v>5</v>
      </c>
      <c r="E62" s="5" t="s">
        <v>5</v>
      </c>
      <c r="F62" s="5" t="s">
        <v>5</v>
      </c>
      <c r="G62" s="5" t="s">
        <v>5</v>
      </c>
      <c r="H62" s="5" t="s">
        <v>5</v>
      </c>
      <c r="I62" s="5" t="s">
        <v>5</v>
      </c>
      <c r="J62" s="5" t="s">
        <v>5</v>
      </c>
      <c r="K62" s="5" t="s">
        <v>5</v>
      </c>
      <c r="L62" s="5" t="s">
        <v>5</v>
      </c>
      <c r="M62" s="5" t="s">
        <v>5</v>
      </c>
      <c r="N62" s="34" t="s">
        <v>5</v>
      </c>
      <c r="O62" s="3"/>
      <c r="P62" s="3"/>
      <c r="Q62" s="3"/>
      <c r="R62" s="3"/>
      <c r="S62" s="3"/>
      <c r="T62" s="3"/>
      <c r="U62" s="3"/>
      <c r="V62" s="3"/>
      <c r="W62" s="3"/>
      <c r="X62" s="3"/>
      <c r="Y62" s="3"/>
      <c r="Z62" s="114"/>
    </row>
    <row r="63" spans="1:26" x14ac:dyDescent="0.2">
      <c r="A63" s="43" t="s">
        <v>56</v>
      </c>
      <c r="B63" s="25" t="s">
        <v>71</v>
      </c>
      <c r="C63" s="2" t="s">
        <v>588</v>
      </c>
      <c r="D63" s="45"/>
      <c r="E63" s="45"/>
      <c r="F63" s="45"/>
      <c r="G63" s="45"/>
      <c r="H63" s="45"/>
      <c r="I63" s="45"/>
      <c r="J63" s="41"/>
      <c r="K63" s="41"/>
      <c r="L63" s="41"/>
      <c r="M63" s="33"/>
      <c r="N63" s="44"/>
      <c r="O63" s="28"/>
      <c r="P63" s="28"/>
      <c r="Q63" s="17"/>
      <c r="R63" s="17"/>
      <c r="S63" s="17"/>
      <c r="T63" s="17"/>
      <c r="U63" s="17"/>
      <c r="V63" s="17"/>
      <c r="W63" s="17"/>
      <c r="X63" s="17"/>
      <c r="Y63" s="17"/>
      <c r="Z63" s="117"/>
    </row>
    <row r="64" spans="1:26" x14ac:dyDescent="0.2">
      <c r="A64" s="43" t="s">
        <v>72</v>
      </c>
      <c r="B64" s="25" t="s">
        <v>71</v>
      </c>
      <c r="C64" s="2" t="s">
        <v>589</v>
      </c>
      <c r="D64" s="7"/>
      <c r="E64" s="7"/>
      <c r="F64" s="7"/>
      <c r="G64" s="41"/>
      <c r="H64" s="41"/>
      <c r="I64" s="41"/>
      <c r="J64" s="41"/>
      <c r="K64" s="41"/>
      <c r="L64" s="41"/>
      <c r="M64" s="33"/>
      <c r="N64" s="44"/>
      <c r="O64" s="28"/>
      <c r="P64" s="28"/>
      <c r="Q64" s="17"/>
      <c r="R64" s="17"/>
      <c r="S64" s="17"/>
      <c r="T64" s="17"/>
      <c r="U64" s="17"/>
      <c r="V64" s="17"/>
      <c r="W64" s="28"/>
      <c r="X64" s="28"/>
      <c r="Y64" s="28"/>
      <c r="Z64" s="117"/>
    </row>
    <row r="65" spans="1:26" s="6" customFormat="1" ht="153" x14ac:dyDescent="0.2">
      <c r="A65" s="8" t="s">
        <v>57</v>
      </c>
      <c r="B65" s="1" t="s">
        <v>590</v>
      </c>
      <c r="C65" s="13">
        <v>11200</v>
      </c>
      <c r="D65" s="5" t="s">
        <v>5</v>
      </c>
      <c r="E65" s="5" t="s">
        <v>5</v>
      </c>
      <c r="F65" s="5" t="s">
        <v>5</v>
      </c>
      <c r="G65" s="5" t="s">
        <v>5</v>
      </c>
      <c r="H65" s="5" t="s">
        <v>5</v>
      </c>
      <c r="I65" s="5" t="s">
        <v>5</v>
      </c>
      <c r="J65" s="5" t="s">
        <v>5</v>
      </c>
      <c r="K65" s="5" t="s">
        <v>5</v>
      </c>
      <c r="L65" s="5" t="s">
        <v>5</v>
      </c>
      <c r="M65" s="5" t="s">
        <v>5</v>
      </c>
      <c r="N65" s="34" t="s">
        <v>5</v>
      </c>
      <c r="O65" s="3">
        <f t="shared" ref="O65:Z65" si="7">O66+O69+O83</f>
        <v>105555.7</v>
      </c>
      <c r="P65" s="3">
        <f t="shared" si="7"/>
        <v>104790.49999999999</v>
      </c>
      <c r="Q65" s="3">
        <f t="shared" si="7"/>
        <v>109551.90000000001</v>
      </c>
      <c r="R65" s="3">
        <f t="shared" si="7"/>
        <v>82506.200000000012</v>
      </c>
      <c r="S65" s="3">
        <f t="shared" si="7"/>
        <v>82506.200000000012</v>
      </c>
      <c r="T65" s="3">
        <f t="shared" si="7"/>
        <v>0</v>
      </c>
      <c r="U65" s="3">
        <f t="shared" si="7"/>
        <v>85292</v>
      </c>
      <c r="V65" s="3">
        <f t="shared" si="7"/>
        <v>85292</v>
      </c>
      <c r="W65" s="3">
        <f t="shared" si="7"/>
        <v>0</v>
      </c>
      <c r="X65" s="3">
        <f t="shared" si="7"/>
        <v>83208.5</v>
      </c>
      <c r="Y65" s="3">
        <f t="shared" si="7"/>
        <v>83208.5</v>
      </c>
      <c r="Z65" s="114">
        <f t="shared" si="7"/>
        <v>0</v>
      </c>
    </row>
    <row r="66" spans="1:26" s="6" customFormat="1" ht="25.5" x14ac:dyDescent="0.2">
      <c r="A66" s="8" t="s">
        <v>58</v>
      </c>
      <c r="B66" s="1" t="s">
        <v>9</v>
      </c>
      <c r="C66" s="13">
        <v>11201</v>
      </c>
      <c r="D66" s="5" t="s">
        <v>5</v>
      </c>
      <c r="E66" s="5" t="s">
        <v>5</v>
      </c>
      <c r="F66" s="5" t="s">
        <v>5</v>
      </c>
      <c r="G66" s="5" t="s">
        <v>5</v>
      </c>
      <c r="H66" s="5" t="s">
        <v>5</v>
      </c>
      <c r="I66" s="5" t="s">
        <v>5</v>
      </c>
      <c r="J66" s="5" t="s">
        <v>5</v>
      </c>
      <c r="K66" s="5" t="s">
        <v>5</v>
      </c>
      <c r="L66" s="5" t="s">
        <v>5</v>
      </c>
      <c r="M66" s="5" t="s">
        <v>5</v>
      </c>
      <c r="N66" s="34" t="s">
        <v>5</v>
      </c>
      <c r="O66" s="3"/>
      <c r="P66" s="3"/>
      <c r="Q66" s="3"/>
      <c r="R66" s="3"/>
      <c r="S66" s="3"/>
      <c r="T66" s="3"/>
      <c r="U66" s="3"/>
      <c r="V66" s="3"/>
      <c r="W66" s="3"/>
      <c r="X66" s="3"/>
      <c r="Y66" s="3"/>
      <c r="Z66" s="114"/>
    </row>
    <row r="67" spans="1:26" x14ac:dyDescent="0.2">
      <c r="A67" s="30" t="s">
        <v>59</v>
      </c>
      <c r="B67" s="31" t="s">
        <v>71</v>
      </c>
      <c r="C67" s="15">
        <v>11202</v>
      </c>
      <c r="D67" s="45"/>
      <c r="E67" s="45"/>
      <c r="F67" s="46"/>
      <c r="G67" s="25"/>
      <c r="H67" s="25"/>
      <c r="I67" s="25"/>
      <c r="J67" s="41"/>
      <c r="K67" s="41"/>
      <c r="L67" s="41"/>
      <c r="M67" s="33"/>
      <c r="N67" s="44"/>
      <c r="O67" s="28"/>
      <c r="P67" s="28"/>
      <c r="Q67" s="28"/>
      <c r="R67" s="28"/>
      <c r="S67" s="17"/>
      <c r="T67" s="17"/>
      <c r="U67" s="17"/>
      <c r="V67" s="17"/>
      <c r="W67" s="17"/>
      <c r="X67" s="17"/>
      <c r="Y67" s="17"/>
      <c r="Z67" s="120"/>
    </row>
    <row r="68" spans="1:26" x14ac:dyDescent="0.2">
      <c r="A68" s="30" t="s">
        <v>60</v>
      </c>
      <c r="B68" s="31" t="s">
        <v>71</v>
      </c>
      <c r="C68" s="15">
        <v>11203</v>
      </c>
      <c r="D68" s="47"/>
      <c r="E68" s="47"/>
      <c r="F68" s="47"/>
      <c r="G68" s="47"/>
      <c r="H68" s="47"/>
      <c r="I68" s="47"/>
      <c r="J68" s="47"/>
      <c r="K68" s="47"/>
      <c r="L68" s="47"/>
      <c r="M68" s="47"/>
      <c r="N68" s="48"/>
      <c r="O68" s="17"/>
      <c r="P68" s="17"/>
      <c r="Q68" s="17"/>
      <c r="R68" s="17"/>
      <c r="S68" s="17"/>
      <c r="T68" s="17"/>
      <c r="U68" s="17"/>
      <c r="V68" s="17"/>
      <c r="W68" s="17"/>
      <c r="X68" s="17"/>
      <c r="Y68" s="17"/>
      <c r="Z68" s="117"/>
    </row>
    <row r="69" spans="1:26" s="6" customFormat="1" ht="38.25" x14ac:dyDescent="0.2">
      <c r="A69" s="8" t="s">
        <v>61</v>
      </c>
      <c r="B69" s="1" t="s">
        <v>10</v>
      </c>
      <c r="C69" s="13">
        <v>11300</v>
      </c>
      <c r="D69" s="5" t="s">
        <v>5</v>
      </c>
      <c r="E69" s="5" t="s">
        <v>5</v>
      </c>
      <c r="F69" s="5" t="s">
        <v>5</v>
      </c>
      <c r="G69" s="5" t="s">
        <v>5</v>
      </c>
      <c r="H69" s="5" t="s">
        <v>5</v>
      </c>
      <c r="I69" s="5" t="s">
        <v>5</v>
      </c>
      <c r="J69" s="5" t="s">
        <v>5</v>
      </c>
      <c r="K69" s="5" t="s">
        <v>5</v>
      </c>
      <c r="L69" s="5" t="s">
        <v>5</v>
      </c>
      <c r="M69" s="5" t="s">
        <v>5</v>
      </c>
      <c r="N69" s="34" t="s">
        <v>5</v>
      </c>
      <c r="O69" s="3">
        <f>SUM(O70:O82)</f>
        <v>105555.7</v>
      </c>
      <c r="P69" s="3">
        <f t="shared" ref="P69:Z69" si="8">SUM(P70:P82)</f>
        <v>104790.49999999999</v>
      </c>
      <c r="Q69" s="3">
        <f t="shared" si="8"/>
        <v>109551.90000000001</v>
      </c>
      <c r="R69" s="3">
        <f t="shared" si="8"/>
        <v>82506.200000000012</v>
      </c>
      <c r="S69" s="3">
        <f t="shared" si="8"/>
        <v>82506.200000000012</v>
      </c>
      <c r="T69" s="3">
        <f t="shared" si="8"/>
        <v>0</v>
      </c>
      <c r="U69" s="3">
        <f t="shared" si="8"/>
        <v>85292</v>
      </c>
      <c r="V69" s="3">
        <f t="shared" si="8"/>
        <v>85292</v>
      </c>
      <c r="W69" s="3">
        <f t="shared" si="8"/>
        <v>0</v>
      </c>
      <c r="X69" s="3">
        <f t="shared" si="8"/>
        <v>83208.5</v>
      </c>
      <c r="Y69" s="3">
        <f t="shared" si="8"/>
        <v>83208.5</v>
      </c>
      <c r="Z69" s="3">
        <f t="shared" si="8"/>
        <v>0</v>
      </c>
    </row>
    <row r="70" spans="1:26" ht="261" customHeight="1" x14ac:dyDescent="0.2">
      <c r="A70" s="30" t="s">
        <v>62</v>
      </c>
      <c r="B70" s="31" t="s">
        <v>511</v>
      </c>
      <c r="C70" s="15">
        <v>11301</v>
      </c>
      <c r="D70" s="21" t="s">
        <v>166</v>
      </c>
      <c r="E70" s="20" t="s">
        <v>394</v>
      </c>
      <c r="F70" s="20" t="s">
        <v>168</v>
      </c>
      <c r="G70" s="19" t="s">
        <v>271</v>
      </c>
      <c r="H70" s="20" t="s">
        <v>272</v>
      </c>
      <c r="I70" s="20" t="s">
        <v>273</v>
      </c>
      <c r="J70" s="19" t="s">
        <v>546</v>
      </c>
      <c r="K70" s="20" t="s">
        <v>499</v>
      </c>
      <c r="L70" s="20" t="s">
        <v>500</v>
      </c>
      <c r="M70" s="2" t="s">
        <v>129</v>
      </c>
      <c r="N70" s="2" t="s">
        <v>130</v>
      </c>
      <c r="O70" s="17">
        <v>4460.8999999999996</v>
      </c>
      <c r="P70" s="17">
        <v>4460.8999999999996</v>
      </c>
      <c r="Q70" s="17">
        <v>4896.6000000000004</v>
      </c>
      <c r="R70" s="17">
        <f>527.8+1711.2</f>
        <v>2239</v>
      </c>
      <c r="S70" s="17">
        <f>R70</f>
        <v>2239</v>
      </c>
      <c r="T70" s="17"/>
      <c r="U70" s="17">
        <f>527.8+1711.2</f>
        <v>2239</v>
      </c>
      <c r="V70" s="17">
        <f>U70</f>
        <v>2239</v>
      </c>
      <c r="W70" s="17"/>
      <c r="X70" s="17">
        <f>527.8+1711.2</f>
        <v>2239</v>
      </c>
      <c r="Y70" s="17">
        <f>X70</f>
        <v>2239</v>
      </c>
      <c r="Z70" s="117"/>
    </row>
    <row r="71" spans="1:26" ht="264.75" customHeight="1" x14ac:dyDescent="0.2">
      <c r="A71" s="30" t="s">
        <v>345</v>
      </c>
      <c r="B71" s="31" t="s">
        <v>591</v>
      </c>
      <c r="C71" s="15">
        <v>11302</v>
      </c>
      <c r="D71" s="21" t="s">
        <v>166</v>
      </c>
      <c r="E71" s="20" t="s">
        <v>394</v>
      </c>
      <c r="F71" s="20" t="s">
        <v>168</v>
      </c>
      <c r="G71" s="19" t="s">
        <v>271</v>
      </c>
      <c r="H71" s="20" t="s">
        <v>272</v>
      </c>
      <c r="I71" s="20" t="s">
        <v>273</v>
      </c>
      <c r="J71" s="19" t="s">
        <v>501</v>
      </c>
      <c r="K71" s="20" t="s">
        <v>499</v>
      </c>
      <c r="L71" s="20" t="s">
        <v>500</v>
      </c>
      <c r="M71" s="2" t="s">
        <v>129</v>
      </c>
      <c r="N71" s="2" t="s">
        <v>130</v>
      </c>
      <c r="O71" s="17">
        <v>2186.6</v>
      </c>
      <c r="P71" s="17">
        <v>2186.6</v>
      </c>
      <c r="Q71" s="17">
        <v>2152.4</v>
      </c>
      <c r="R71" s="17">
        <f>389.2+4492.6</f>
        <v>4881.8</v>
      </c>
      <c r="S71" s="17">
        <f>R71</f>
        <v>4881.8</v>
      </c>
      <c r="T71" s="17"/>
      <c r="U71" s="17">
        <f>393.2+4492.6</f>
        <v>4885.8</v>
      </c>
      <c r="V71" s="17">
        <f>U71</f>
        <v>4885.8</v>
      </c>
      <c r="W71" s="17"/>
      <c r="X71" s="17">
        <f>431.4+4492.6</f>
        <v>4924</v>
      </c>
      <c r="Y71" s="17">
        <f>X71</f>
        <v>4924</v>
      </c>
      <c r="Z71" s="117"/>
    </row>
    <row r="72" spans="1:26" ht="312.75" customHeight="1" x14ac:dyDescent="0.2">
      <c r="A72" s="30" t="s">
        <v>346</v>
      </c>
      <c r="B72" s="31" t="s">
        <v>592</v>
      </c>
      <c r="C72" s="15">
        <v>11305</v>
      </c>
      <c r="D72" s="19" t="s">
        <v>396</v>
      </c>
      <c r="E72" s="20" t="s">
        <v>159</v>
      </c>
      <c r="F72" s="20" t="s">
        <v>395</v>
      </c>
      <c r="G72" s="19" t="s">
        <v>502</v>
      </c>
      <c r="H72" s="21" t="s">
        <v>485</v>
      </c>
      <c r="I72" s="20" t="s">
        <v>484</v>
      </c>
      <c r="J72" s="19" t="s">
        <v>547</v>
      </c>
      <c r="K72" s="20" t="s">
        <v>548</v>
      </c>
      <c r="L72" s="20" t="s">
        <v>549</v>
      </c>
      <c r="M72" s="18" t="s">
        <v>94</v>
      </c>
      <c r="N72" s="18" t="s">
        <v>101</v>
      </c>
      <c r="O72" s="17">
        <v>16509.900000000001</v>
      </c>
      <c r="P72" s="17">
        <v>16491.900000000001</v>
      </c>
      <c r="Q72" s="17">
        <v>15018.4</v>
      </c>
      <c r="R72" s="17"/>
      <c r="S72" s="17"/>
      <c r="T72" s="17"/>
      <c r="U72" s="17"/>
      <c r="V72" s="17"/>
      <c r="W72" s="17"/>
      <c r="X72" s="17"/>
      <c r="Y72" s="17"/>
      <c r="Z72" s="117"/>
    </row>
    <row r="73" spans="1:26" ht="348.75" customHeight="1" x14ac:dyDescent="0.2">
      <c r="A73" s="30" t="s">
        <v>347</v>
      </c>
      <c r="B73" s="31" t="s">
        <v>593</v>
      </c>
      <c r="C73" s="15">
        <v>11306</v>
      </c>
      <c r="D73" s="19" t="s">
        <v>396</v>
      </c>
      <c r="E73" s="20" t="s">
        <v>159</v>
      </c>
      <c r="F73" s="20" t="s">
        <v>274</v>
      </c>
      <c r="G73" s="19" t="s">
        <v>503</v>
      </c>
      <c r="H73" s="20" t="s">
        <v>486</v>
      </c>
      <c r="I73" s="20" t="s">
        <v>447</v>
      </c>
      <c r="J73" s="19" t="s">
        <v>550</v>
      </c>
      <c r="K73" s="20" t="s">
        <v>551</v>
      </c>
      <c r="L73" s="20" t="s">
        <v>552</v>
      </c>
      <c r="M73" s="18" t="s">
        <v>94</v>
      </c>
      <c r="N73" s="18" t="s">
        <v>101</v>
      </c>
      <c r="O73" s="17">
        <v>30074.9</v>
      </c>
      <c r="P73" s="17">
        <v>30074.9</v>
      </c>
      <c r="Q73" s="17">
        <v>16139.3</v>
      </c>
      <c r="R73" s="17"/>
      <c r="S73" s="17"/>
      <c r="T73" s="17"/>
      <c r="U73" s="17"/>
      <c r="V73" s="17"/>
      <c r="W73" s="17"/>
      <c r="X73" s="17"/>
      <c r="Y73" s="17"/>
      <c r="Z73" s="117"/>
    </row>
    <row r="74" spans="1:26" ht="287.25" customHeight="1" x14ac:dyDescent="0.2">
      <c r="A74" s="30" t="s">
        <v>483</v>
      </c>
      <c r="B74" s="31" t="s">
        <v>594</v>
      </c>
      <c r="C74" s="15">
        <v>11328</v>
      </c>
      <c r="D74" s="21" t="s">
        <v>277</v>
      </c>
      <c r="E74" s="20" t="s">
        <v>159</v>
      </c>
      <c r="F74" s="20" t="s">
        <v>278</v>
      </c>
      <c r="G74" s="19" t="s">
        <v>399</v>
      </c>
      <c r="H74" s="20" t="s">
        <v>279</v>
      </c>
      <c r="I74" s="20" t="s">
        <v>400</v>
      </c>
      <c r="J74" s="19" t="s">
        <v>401</v>
      </c>
      <c r="K74" s="20" t="s">
        <v>185</v>
      </c>
      <c r="L74" s="20" t="s">
        <v>280</v>
      </c>
      <c r="M74" s="18" t="s">
        <v>104</v>
      </c>
      <c r="N74" s="18" t="s">
        <v>94</v>
      </c>
      <c r="O74" s="17">
        <v>26527.5</v>
      </c>
      <c r="P74" s="17">
        <v>26527.5</v>
      </c>
      <c r="Q74" s="17">
        <v>38566.9</v>
      </c>
      <c r="R74" s="17">
        <f>46200</f>
        <v>46200</v>
      </c>
      <c r="S74" s="17">
        <f>R74</f>
        <v>46200</v>
      </c>
      <c r="T74" s="17"/>
      <c r="U74" s="17">
        <f>46200</f>
        <v>46200</v>
      </c>
      <c r="V74" s="17">
        <f>U74</f>
        <v>46200</v>
      </c>
      <c r="W74" s="17"/>
      <c r="X74" s="17">
        <v>46200</v>
      </c>
      <c r="Y74" s="17">
        <f>X74</f>
        <v>46200</v>
      </c>
      <c r="Z74" s="117"/>
    </row>
    <row r="75" spans="1:26" ht="312.75" customHeight="1" x14ac:dyDescent="0.2">
      <c r="A75" s="30" t="s">
        <v>348</v>
      </c>
      <c r="B75" s="31" t="s">
        <v>595</v>
      </c>
      <c r="C75" s="15">
        <v>11339</v>
      </c>
      <c r="D75" s="21" t="s">
        <v>281</v>
      </c>
      <c r="E75" s="20" t="s">
        <v>282</v>
      </c>
      <c r="F75" s="20" t="s">
        <v>283</v>
      </c>
      <c r="G75" s="19" t="s">
        <v>284</v>
      </c>
      <c r="H75" s="20" t="s">
        <v>402</v>
      </c>
      <c r="I75" s="20" t="s">
        <v>285</v>
      </c>
      <c r="J75" s="19" t="s">
        <v>438</v>
      </c>
      <c r="K75" s="20" t="s">
        <v>185</v>
      </c>
      <c r="L75" s="20" t="s">
        <v>439</v>
      </c>
      <c r="M75" s="18" t="s">
        <v>133</v>
      </c>
      <c r="N75" s="18" t="s">
        <v>134</v>
      </c>
      <c r="O75" s="17">
        <v>657.4</v>
      </c>
      <c r="P75" s="17">
        <v>657.4</v>
      </c>
      <c r="Q75" s="17">
        <v>719.8</v>
      </c>
      <c r="R75" s="17">
        <f>721+2.9</f>
        <v>723.9</v>
      </c>
      <c r="S75" s="17">
        <f>R75</f>
        <v>723.9</v>
      </c>
      <c r="T75" s="17"/>
      <c r="U75" s="17">
        <f>721+2.9</f>
        <v>723.9</v>
      </c>
      <c r="V75" s="17">
        <f>U75</f>
        <v>723.9</v>
      </c>
      <c r="W75" s="17"/>
      <c r="X75" s="17">
        <f>721+2.9</f>
        <v>723.9</v>
      </c>
      <c r="Y75" s="17">
        <f>X75</f>
        <v>723.9</v>
      </c>
      <c r="Z75" s="117"/>
    </row>
    <row r="76" spans="1:26" ht="199.5" customHeight="1" x14ac:dyDescent="0.2">
      <c r="A76" s="30" t="s">
        <v>349</v>
      </c>
      <c r="B76" s="31" t="s">
        <v>596</v>
      </c>
      <c r="C76" s="15">
        <v>11340</v>
      </c>
      <c r="D76" s="19" t="s">
        <v>403</v>
      </c>
      <c r="E76" s="20" t="s">
        <v>404</v>
      </c>
      <c r="F76" s="20" t="s">
        <v>405</v>
      </c>
      <c r="G76" s="19" t="s">
        <v>286</v>
      </c>
      <c r="H76" s="20" t="s">
        <v>406</v>
      </c>
      <c r="I76" s="20" t="s">
        <v>287</v>
      </c>
      <c r="J76" s="19" t="s">
        <v>553</v>
      </c>
      <c r="K76" s="20" t="s">
        <v>185</v>
      </c>
      <c r="L76" s="20" t="s">
        <v>554</v>
      </c>
      <c r="M76" s="18" t="s">
        <v>131</v>
      </c>
      <c r="N76" s="18" t="s">
        <v>132</v>
      </c>
      <c r="O76" s="17">
        <v>2565.6999999999998</v>
      </c>
      <c r="P76" s="17">
        <v>2565.6999999999998</v>
      </c>
      <c r="Q76" s="17">
        <v>2814.9</v>
      </c>
      <c r="R76" s="17">
        <f>1414.9+1410.6</f>
        <v>2825.5</v>
      </c>
      <c r="S76" s="17">
        <f>R76</f>
        <v>2825.5</v>
      </c>
      <c r="T76" s="17"/>
      <c r="U76" s="17">
        <f>1414.9+1410.6</f>
        <v>2825.5</v>
      </c>
      <c r="V76" s="17">
        <f>U76</f>
        <v>2825.5</v>
      </c>
      <c r="W76" s="17"/>
      <c r="X76" s="17">
        <f>1414.9+1410.6</f>
        <v>2825.5</v>
      </c>
      <c r="Y76" s="17">
        <f>X76</f>
        <v>2825.5</v>
      </c>
      <c r="Z76" s="117"/>
    </row>
    <row r="77" spans="1:26" ht="396" customHeight="1" x14ac:dyDescent="0.2">
      <c r="A77" s="30" t="s">
        <v>350</v>
      </c>
      <c r="B77" s="31" t="s">
        <v>597</v>
      </c>
      <c r="C77" s="15">
        <v>11354</v>
      </c>
      <c r="D77" s="21" t="s">
        <v>288</v>
      </c>
      <c r="E77" s="20" t="s">
        <v>407</v>
      </c>
      <c r="F77" s="20" t="s">
        <v>289</v>
      </c>
      <c r="G77" s="19" t="s">
        <v>408</v>
      </c>
      <c r="H77" s="20" t="s">
        <v>409</v>
      </c>
      <c r="I77" s="20" t="s">
        <v>410</v>
      </c>
      <c r="J77" s="19" t="s">
        <v>275</v>
      </c>
      <c r="K77" s="20" t="s">
        <v>159</v>
      </c>
      <c r="L77" s="20" t="s">
        <v>276</v>
      </c>
      <c r="M77" s="18" t="s">
        <v>94</v>
      </c>
      <c r="N77" s="18" t="s">
        <v>101</v>
      </c>
      <c r="O77" s="17"/>
      <c r="P77" s="17"/>
      <c r="Q77" s="17"/>
      <c r="R77" s="17">
        <v>13.5</v>
      </c>
      <c r="S77" s="17">
        <v>13.5</v>
      </c>
      <c r="T77" s="17"/>
      <c r="U77" s="17">
        <v>13.5</v>
      </c>
      <c r="V77" s="17">
        <v>13.5</v>
      </c>
      <c r="W77" s="17"/>
      <c r="X77" s="17">
        <v>13.5</v>
      </c>
      <c r="Y77" s="17">
        <v>13.5</v>
      </c>
      <c r="Z77" s="117"/>
    </row>
    <row r="78" spans="1:26" ht="399" customHeight="1" x14ac:dyDescent="0.2">
      <c r="A78" s="30" t="s">
        <v>351</v>
      </c>
      <c r="B78" s="31" t="s">
        <v>598</v>
      </c>
      <c r="C78" s="15" t="s">
        <v>599</v>
      </c>
      <c r="D78" s="21" t="s">
        <v>288</v>
      </c>
      <c r="E78" s="20" t="s">
        <v>407</v>
      </c>
      <c r="F78" s="20" t="s">
        <v>289</v>
      </c>
      <c r="G78" s="19" t="s">
        <v>408</v>
      </c>
      <c r="H78" s="20" t="s">
        <v>409</v>
      </c>
      <c r="I78" s="20" t="s">
        <v>410</v>
      </c>
      <c r="J78" s="19" t="s">
        <v>275</v>
      </c>
      <c r="K78" s="20" t="s">
        <v>159</v>
      </c>
      <c r="L78" s="20" t="s">
        <v>276</v>
      </c>
      <c r="M78" s="18" t="s">
        <v>94</v>
      </c>
      <c r="N78" s="18" t="s">
        <v>101</v>
      </c>
      <c r="O78" s="17">
        <v>155.80000000000001</v>
      </c>
      <c r="P78" s="17">
        <v>148.69999999999999</v>
      </c>
      <c r="Q78" s="17">
        <v>194.6</v>
      </c>
      <c r="R78" s="17">
        <v>214.3</v>
      </c>
      <c r="S78" s="17">
        <v>214.3</v>
      </c>
      <c r="T78" s="17"/>
      <c r="U78" s="17">
        <v>214.3</v>
      </c>
      <c r="V78" s="17">
        <v>214.3</v>
      </c>
      <c r="W78" s="17"/>
      <c r="X78" s="17">
        <v>214.3</v>
      </c>
      <c r="Y78" s="17">
        <v>214.3</v>
      </c>
      <c r="Z78" s="117"/>
    </row>
    <row r="79" spans="1:26" ht="189.75" customHeight="1" x14ac:dyDescent="0.2">
      <c r="A79" s="30" t="s">
        <v>352</v>
      </c>
      <c r="B79" s="31" t="s">
        <v>600</v>
      </c>
      <c r="C79" s="15">
        <v>11391</v>
      </c>
      <c r="D79" s="19" t="s">
        <v>493</v>
      </c>
      <c r="E79" s="20" t="s">
        <v>357</v>
      </c>
      <c r="F79" s="20" t="s">
        <v>494</v>
      </c>
      <c r="G79" s="21" t="s">
        <v>495</v>
      </c>
      <c r="H79" s="20" t="s">
        <v>496</v>
      </c>
      <c r="I79" s="20" t="s">
        <v>497</v>
      </c>
      <c r="J79" s="21" t="s">
        <v>440</v>
      </c>
      <c r="K79" s="20" t="s">
        <v>357</v>
      </c>
      <c r="L79" s="20" t="s">
        <v>441</v>
      </c>
      <c r="M79" s="18" t="s">
        <v>104</v>
      </c>
      <c r="N79" s="18" t="s">
        <v>96</v>
      </c>
      <c r="O79" s="17">
        <v>2488.9</v>
      </c>
      <c r="P79" s="17">
        <v>2488.9</v>
      </c>
      <c r="Q79" s="17"/>
      <c r="R79" s="17"/>
      <c r="S79" s="17"/>
      <c r="T79" s="17"/>
      <c r="U79" s="17"/>
      <c r="V79" s="17"/>
      <c r="W79" s="17"/>
      <c r="X79" s="17"/>
      <c r="Y79" s="17"/>
      <c r="Z79" s="117"/>
    </row>
    <row r="80" spans="1:26" ht="286.5" customHeight="1" x14ac:dyDescent="0.2">
      <c r="A80" s="30" t="s">
        <v>353</v>
      </c>
      <c r="B80" s="31" t="s">
        <v>602</v>
      </c>
      <c r="C80" s="15">
        <v>11396</v>
      </c>
      <c r="D80" s="19" t="s">
        <v>290</v>
      </c>
      <c r="E80" s="20" t="s">
        <v>291</v>
      </c>
      <c r="F80" s="20" t="s">
        <v>292</v>
      </c>
      <c r="G80" s="19" t="s">
        <v>293</v>
      </c>
      <c r="H80" s="20" t="s">
        <v>294</v>
      </c>
      <c r="I80" s="20" t="s">
        <v>295</v>
      </c>
      <c r="J80" s="19" t="s">
        <v>478</v>
      </c>
      <c r="K80" s="20" t="s">
        <v>165</v>
      </c>
      <c r="L80" s="20" t="s">
        <v>448</v>
      </c>
      <c r="M80" s="18" t="s">
        <v>135</v>
      </c>
      <c r="N80" s="18" t="s">
        <v>136</v>
      </c>
      <c r="O80" s="17">
        <v>3182.1</v>
      </c>
      <c r="P80" s="17">
        <v>2736.5</v>
      </c>
      <c r="Q80" s="17">
        <v>8249.7000000000007</v>
      </c>
      <c r="R80" s="17">
        <f>3166.3</f>
        <v>3166.3</v>
      </c>
      <c r="S80" s="17">
        <f>R80</f>
        <v>3166.3</v>
      </c>
      <c r="T80" s="17"/>
      <c r="U80" s="17">
        <f>3168.1+2549.5</f>
        <v>5717.6</v>
      </c>
      <c r="V80" s="17">
        <f>U80</f>
        <v>5717.6</v>
      </c>
      <c r="W80" s="17"/>
      <c r="X80" s="17">
        <f>3184.9</f>
        <v>3184.9</v>
      </c>
      <c r="Y80" s="17">
        <f>X80</f>
        <v>3184.9</v>
      </c>
      <c r="Z80" s="117"/>
    </row>
    <row r="81" spans="1:26" ht="409.5" x14ac:dyDescent="0.2">
      <c r="A81" s="30" t="s">
        <v>354</v>
      </c>
      <c r="B81" s="31" t="s">
        <v>601</v>
      </c>
      <c r="C81" s="15">
        <v>11397</v>
      </c>
      <c r="D81" s="19" t="s">
        <v>412</v>
      </c>
      <c r="E81" s="20" t="s">
        <v>411</v>
      </c>
      <c r="F81" s="20" t="s">
        <v>296</v>
      </c>
      <c r="G81" s="19" t="s">
        <v>413</v>
      </c>
      <c r="H81" s="20" t="s">
        <v>297</v>
      </c>
      <c r="I81" s="20" t="s">
        <v>298</v>
      </c>
      <c r="J81" s="19" t="s">
        <v>555</v>
      </c>
      <c r="K81" s="20" t="s">
        <v>359</v>
      </c>
      <c r="L81" s="20" t="s">
        <v>449</v>
      </c>
      <c r="M81" s="18" t="s">
        <v>137</v>
      </c>
      <c r="N81" s="18" t="s">
        <v>138</v>
      </c>
      <c r="O81" s="17">
        <v>16746</v>
      </c>
      <c r="P81" s="17">
        <v>16451.5</v>
      </c>
      <c r="Q81" s="17">
        <v>20799.3</v>
      </c>
      <c r="R81" s="17">
        <f>20050.1+961.7+67+1163.1</f>
        <v>22241.899999999998</v>
      </c>
      <c r="S81" s="17">
        <f>R81</f>
        <v>22241.899999999998</v>
      </c>
      <c r="T81" s="17"/>
      <c r="U81" s="17">
        <f>20213.7+961.7+5+1292</f>
        <v>22472.400000000001</v>
      </c>
      <c r="V81" s="17">
        <f>U81</f>
        <v>22472.400000000001</v>
      </c>
      <c r="W81" s="17"/>
      <c r="X81" s="17">
        <f>20284+961.7+5.5+1632.2</f>
        <v>22883.4</v>
      </c>
      <c r="Y81" s="17">
        <f>X81</f>
        <v>22883.4</v>
      </c>
      <c r="Z81" s="117"/>
    </row>
    <row r="82" spans="1:26" ht="76.5" x14ac:dyDescent="0.2">
      <c r="A82" s="100"/>
      <c r="B82" s="14" t="s">
        <v>504</v>
      </c>
      <c r="C82" s="101"/>
      <c r="D82" s="102"/>
      <c r="E82" s="103"/>
      <c r="F82" s="103"/>
      <c r="G82" s="102" t="s">
        <v>505</v>
      </c>
      <c r="H82" s="103" t="s">
        <v>506</v>
      </c>
      <c r="I82" s="103" t="s">
        <v>507</v>
      </c>
      <c r="J82" s="102"/>
      <c r="K82" s="103"/>
      <c r="L82" s="103"/>
      <c r="M82" s="104" t="s">
        <v>94</v>
      </c>
      <c r="N82" s="104" t="s">
        <v>101</v>
      </c>
      <c r="O82" s="105"/>
      <c r="P82" s="105"/>
      <c r="Q82" s="105"/>
      <c r="R82" s="105"/>
      <c r="S82" s="105"/>
      <c r="T82" s="105"/>
      <c r="U82" s="105"/>
      <c r="V82" s="105"/>
      <c r="W82" s="105"/>
      <c r="X82" s="105"/>
      <c r="Y82" s="105"/>
      <c r="Z82" s="121"/>
    </row>
    <row r="83" spans="1:26" ht="39" thickBot="1" x14ac:dyDescent="0.25">
      <c r="A83" s="80" t="s">
        <v>63</v>
      </c>
      <c r="B83" s="81" t="s">
        <v>603</v>
      </c>
      <c r="C83" s="82">
        <v>11400</v>
      </c>
      <c r="D83" s="83" t="s">
        <v>5</v>
      </c>
      <c r="E83" s="83" t="s">
        <v>5</v>
      </c>
      <c r="F83" s="83" t="s">
        <v>5</v>
      </c>
      <c r="G83" s="83" t="s">
        <v>5</v>
      </c>
      <c r="H83" s="83" t="s">
        <v>5</v>
      </c>
      <c r="I83" s="83" t="s">
        <v>5</v>
      </c>
      <c r="J83" s="83" t="s">
        <v>5</v>
      </c>
      <c r="K83" s="83" t="s">
        <v>5</v>
      </c>
      <c r="L83" s="83" t="s">
        <v>5</v>
      </c>
      <c r="M83" s="83" t="s">
        <v>5</v>
      </c>
      <c r="N83" s="84" t="s">
        <v>5</v>
      </c>
      <c r="O83" s="85"/>
      <c r="P83" s="85"/>
      <c r="Q83" s="85"/>
      <c r="R83" s="85"/>
      <c r="S83" s="85"/>
      <c r="T83" s="85"/>
      <c r="U83" s="85"/>
      <c r="V83" s="85"/>
      <c r="W83" s="85"/>
      <c r="X83" s="85"/>
      <c r="Y83" s="85"/>
      <c r="Z83" s="122"/>
    </row>
    <row r="84" spans="1:26" x14ac:dyDescent="0.2">
      <c r="A84" s="86" t="s">
        <v>73</v>
      </c>
      <c r="B84" s="87" t="s">
        <v>71</v>
      </c>
      <c r="C84" s="88">
        <v>11401</v>
      </c>
      <c r="D84" s="89"/>
      <c r="E84" s="89"/>
      <c r="F84" s="89"/>
      <c r="G84" s="89"/>
      <c r="H84" s="89"/>
      <c r="I84" s="89"/>
      <c r="J84" s="89"/>
      <c r="K84" s="89"/>
      <c r="L84" s="89"/>
      <c r="M84" s="90"/>
      <c r="N84" s="91"/>
      <c r="O84" s="92"/>
      <c r="P84" s="92"/>
      <c r="Q84" s="92"/>
      <c r="R84" s="92"/>
      <c r="S84" s="92"/>
      <c r="T84" s="92"/>
      <c r="U84" s="92"/>
      <c r="V84" s="92"/>
      <c r="W84" s="92"/>
      <c r="X84" s="92"/>
      <c r="Y84" s="92"/>
      <c r="Z84" s="123"/>
    </row>
    <row r="85" spans="1:26" x14ac:dyDescent="0.2">
      <c r="A85" s="49" t="s">
        <v>74</v>
      </c>
      <c r="B85" s="31" t="s">
        <v>71</v>
      </c>
      <c r="C85" s="15">
        <v>11402</v>
      </c>
      <c r="D85" s="50"/>
      <c r="E85" s="50"/>
      <c r="F85" s="50"/>
      <c r="G85" s="50"/>
      <c r="H85" s="50"/>
      <c r="I85" s="50"/>
      <c r="J85" s="50"/>
      <c r="K85" s="50"/>
      <c r="L85" s="50"/>
      <c r="M85" s="52"/>
      <c r="N85" s="53"/>
      <c r="O85" s="17"/>
      <c r="P85" s="17"/>
      <c r="Q85" s="17"/>
      <c r="R85" s="17"/>
      <c r="S85" s="17"/>
      <c r="T85" s="17"/>
      <c r="U85" s="17"/>
      <c r="V85" s="17"/>
      <c r="W85" s="17"/>
      <c r="X85" s="17"/>
      <c r="Y85" s="17"/>
      <c r="Z85" s="117"/>
    </row>
    <row r="86" spans="1:26" s="6" customFormat="1" ht="76.5" x14ac:dyDescent="0.2">
      <c r="A86" s="35" t="s">
        <v>64</v>
      </c>
      <c r="B86" s="1" t="s">
        <v>604</v>
      </c>
      <c r="C86" s="13">
        <v>11500</v>
      </c>
      <c r="D86" s="5" t="s">
        <v>5</v>
      </c>
      <c r="E86" s="5" t="s">
        <v>5</v>
      </c>
      <c r="F86" s="5" t="s">
        <v>5</v>
      </c>
      <c r="G86" s="5" t="s">
        <v>5</v>
      </c>
      <c r="H86" s="5" t="s">
        <v>5</v>
      </c>
      <c r="I86" s="5" t="s">
        <v>5</v>
      </c>
      <c r="J86" s="5" t="s">
        <v>5</v>
      </c>
      <c r="K86" s="5" t="s">
        <v>5</v>
      </c>
      <c r="L86" s="5" t="s">
        <v>5</v>
      </c>
      <c r="M86" s="54" t="s">
        <v>5</v>
      </c>
      <c r="N86" s="55" t="s">
        <v>5</v>
      </c>
      <c r="O86" s="3">
        <f>O87+O89+O88</f>
        <v>287640.8</v>
      </c>
      <c r="P86" s="3">
        <f t="shared" ref="P86:Z86" si="9">P87+P89+P88</f>
        <v>287640.8</v>
      </c>
      <c r="Q86" s="3">
        <f t="shared" si="9"/>
        <v>305060.3</v>
      </c>
      <c r="R86" s="3">
        <f t="shared" si="9"/>
        <v>299568.30000000005</v>
      </c>
      <c r="S86" s="3">
        <f t="shared" si="9"/>
        <v>299568.30000000005</v>
      </c>
      <c r="T86" s="3">
        <f t="shared" si="9"/>
        <v>0</v>
      </c>
      <c r="U86" s="3">
        <f t="shared" si="9"/>
        <v>300879.40000000002</v>
      </c>
      <c r="V86" s="3">
        <f t="shared" ref="V86" si="10">V87+V89+V88</f>
        <v>300879.40000000002</v>
      </c>
      <c r="W86" s="3">
        <f t="shared" si="9"/>
        <v>0</v>
      </c>
      <c r="X86" s="3">
        <f t="shared" si="9"/>
        <v>313334.09999999998</v>
      </c>
      <c r="Y86" s="3">
        <f t="shared" ref="Y86" si="11">Y87+Y89+Y88</f>
        <v>313334.09999999998</v>
      </c>
      <c r="Z86" s="114">
        <f t="shared" si="9"/>
        <v>0</v>
      </c>
    </row>
    <row r="87" spans="1:26" ht="299.25" customHeight="1" x14ac:dyDescent="0.2">
      <c r="A87" s="30" t="s">
        <v>65</v>
      </c>
      <c r="B87" s="31" t="s">
        <v>605</v>
      </c>
      <c r="C87" s="15">
        <v>11501</v>
      </c>
      <c r="D87" s="21" t="s">
        <v>247</v>
      </c>
      <c r="E87" s="20" t="s">
        <v>299</v>
      </c>
      <c r="F87" s="20" t="s">
        <v>249</v>
      </c>
      <c r="G87" s="19" t="s">
        <v>300</v>
      </c>
      <c r="H87" s="20" t="s">
        <v>301</v>
      </c>
      <c r="I87" s="20" t="s">
        <v>302</v>
      </c>
      <c r="J87" s="19" t="s">
        <v>414</v>
      </c>
      <c r="K87" s="20" t="s">
        <v>185</v>
      </c>
      <c r="L87" s="20" t="s">
        <v>415</v>
      </c>
      <c r="M87" s="56" t="s">
        <v>95</v>
      </c>
      <c r="N87" s="56" t="s">
        <v>99</v>
      </c>
      <c r="O87" s="17">
        <v>96168.7</v>
      </c>
      <c r="P87" s="17">
        <v>96168.7</v>
      </c>
      <c r="Q87" s="17">
        <v>95640.1</v>
      </c>
      <c r="R87" s="17">
        <v>93221.1</v>
      </c>
      <c r="S87" s="17">
        <v>93221.1</v>
      </c>
      <c r="T87" s="17"/>
      <c r="U87" s="17">
        <v>93629.1</v>
      </c>
      <c r="V87" s="17">
        <v>93629.1</v>
      </c>
      <c r="W87" s="17"/>
      <c r="X87" s="17">
        <v>97504.8</v>
      </c>
      <c r="Y87" s="17">
        <v>97504.8</v>
      </c>
      <c r="Z87" s="117"/>
    </row>
    <row r="88" spans="1:26" ht="297" customHeight="1" x14ac:dyDescent="0.2">
      <c r="A88" s="30" t="s">
        <v>75</v>
      </c>
      <c r="B88" s="31" t="s">
        <v>606</v>
      </c>
      <c r="C88" s="15">
        <v>11502</v>
      </c>
      <c r="D88" s="21" t="s">
        <v>247</v>
      </c>
      <c r="E88" s="20" t="s">
        <v>299</v>
      </c>
      <c r="F88" s="20" t="s">
        <v>249</v>
      </c>
      <c r="G88" s="19" t="s">
        <v>300</v>
      </c>
      <c r="H88" s="20" t="s">
        <v>301</v>
      </c>
      <c r="I88" s="20" t="s">
        <v>302</v>
      </c>
      <c r="J88" s="19" t="s">
        <v>414</v>
      </c>
      <c r="K88" s="20" t="s">
        <v>185</v>
      </c>
      <c r="L88" s="20" t="s">
        <v>415</v>
      </c>
      <c r="M88" s="56" t="s">
        <v>95</v>
      </c>
      <c r="N88" s="56" t="s">
        <v>99</v>
      </c>
      <c r="O88" s="17">
        <v>114277</v>
      </c>
      <c r="P88" s="17">
        <v>114277</v>
      </c>
      <c r="Q88" s="17">
        <v>127964.5</v>
      </c>
      <c r="R88" s="17">
        <v>124728.1</v>
      </c>
      <c r="S88" s="17">
        <v>124728.1</v>
      </c>
      <c r="T88" s="17"/>
      <c r="U88" s="17">
        <v>125274</v>
      </c>
      <c r="V88" s="17">
        <v>125274</v>
      </c>
      <c r="W88" s="17"/>
      <c r="X88" s="17">
        <v>130459.6</v>
      </c>
      <c r="Y88" s="17">
        <v>130459.6</v>
      </c>
      <c r="Z88" s="117"/>
    </row>
    <row r="89" spans="1:26" ht="314.25" customHeight="1" x14ac:dyDescent="0.2">
      <c r="A89" s="30" t="s">
        <v>355</v>
      </c>
      <c r="B89" s="31" t="s">
        <v>607</v>
      </c>
      <c r="C89" s="15">
        <v>11503</v>
      </c>
      <c r="D89" s="21" t="s">
        <v>247</v>
      </c>
      <c r="E89" s="20" t="s">
        <v>299</v>
      </c>
      <c r="F89" s="20" t="s">
        <v>249</v>
      </c>
      <c r="G89" s="19" t="s">
        <v>300</v>
      </c>
      <c r="H89" s="20" t="s">
        <v>303</v>
      </c>
      <c r="I89" s="20" t="s">
        <v>302</v>
      </c>
      <c r="J89" s="19" t="s">
        <v>414</v>
      </c>
      <c r="K89" s="20" t="s">
        <v>185</v>
      </c>
      <c r="L89" s="20" t="s">
        <v>415</v>
      </c>
      <c r="M89" s="56" t="s">
        <v>139</v>
      </c>
      <c r="N89" s="56" t="s">
        <v>140</v>
      </c>
      <c r="O89" s="17">
        <v>77195.100000000006</v>
      </c>
      <c r="P89" s="17">
        <v>77195.100000000006</v>
      </c>
      <c r="Q89" s="17">
        <v>81455.7</v>
      </c>
      <c r="R89" s="17">
        <v>81619.100000000006</v>
      </c>
      <c r="S89" s="17">
        <v>81619.100000000006</v>
      </c>
      <c r="T89" s="17"/>
      <c r="U89" s="17">
        <v>81976.3</v>
      </c>
      <c r="V89" s="17">
        <v>81976.3</v>
      </c>
      <c r="W89" s="17"/>
      <c r="X89" s="17">
        <v>85369.7</v>
      </c>
      <c r="Y89" s="17">
        <v>85369.7</v>
      </c>
      <c r="Z89" s="117"/>
    </row>
    <row r="90" spans="1:26" s="6" customFormat="1" ht="114.75" x14ac:dyDescent="0.2">
      <c r="A90" s="8" t="s">
        <v>66</v>
      </c>
      <c r="B90" s="1" t="s">
        <v>608</v>
      </c>
      <c r="C90" s="13">
        <v>11600</v>
      </c>
      <c r="D90" s="5" t="s">
        <v>5</v>
      </c>
      <c r="E90" s="5" t="s">
        <v>5</v>
      </c>
      <c r="F90" s="5" t="s">
        <v>5</v>
      </c>
      <c r="G90" s="5" t="s">
        <v>5</v>
      </c>
      <c r="H90" s="5" t="s">
        <v>5</v>
      </c>
      <c r="I90" s="5" t="s">
        <v>5</v>
      </c>
      <c r="J90" s="5" t="s">
        <v>5</v>
      </c>
      <c r="K90" s="5" t="s">
        <v>5</v>
      </c>
      <c r="L90" s="5" t="s">
        <v>5</v>
      </c>
      <c r="M90" s="5" t="s">
        <v>5</v>
      </c>
      <c r="N90" s="34" t="s">
        <v>5</v>
      </c>
      <c r="O90" s="3"/>
      <c r="P90" s="3"/>
      <c r="Q90" s="3"/>
      <c r="R90" s="3"/>
      <c r="S90" s="3"/>
      <c r="T90" s="3"/>
      <c r="U90" s="3"/>
      <c r="V90" s="3"/>
      <c r="W90" s="3"/>
      <c r="X90" s="3"/>
      <c r="Y90" s="3"/>
      <c r="Z90" s="114"/>
    </row>
    <row r="91" spans="1:26" s="6" customFormat="1" ht="25.5" x14ac:dyDescent="0.2">
      <c r="A91" s="8" t="s">
        <v>67</v>
      </c>
      <c r="B91" s="1" t="s">
        <v>609</v>
      </c>
      <c r="C91" s="13">
        <v>11601</v>
      </c>
      <c r="D91" s="5" t="s">
        <v>5</v>
      </c>
      <c r="E91" s="5" t="s">
        <v>5</v>
      </c>
      <c r="F91" s="5" t="s">
        <v>5</v>
      </c>
      <c r="G91" s="5" t="s">
        <v>5</v>
      </c>
      <c r="H91" s="5" t="s">
        <v>5</v>
      </c>
      <c r="I91" s="5" t="s">
        <v>5</v>
      </c>
      <c r="J91" s="5" t="s">
        <v>5</v>
      </c>
      <c r="K91" s="5" t="s">
        <v>5</v>
      </c>
      <c r="L91" s="5" t="s">
        <v>5</v>
      </c>
      <c r="M91" s="5" t="s">
        <v>5</v>
      </c>
      <c r="N91" s="34" t="s">
        <v>5</v>
      </c>
      <c r="O91" s="63"/>
      <c r="P91" s="63"/>
      <c r="Q91" s="63"/>
      <c r="R91" s="3"/>
      <c r="S91" s="63"/>
      <c r="T91" s="63"/>
      <c r="U91" s="3"/>
      <c r="V91" s="3"/>
      <c r="W91" s="3"/>
      <c r="X91" s="3"/>
      <c r="Y91" s="3"/>
      <c r="Z91" s="114"/>
    </row>
    <row r="92" spans="1:26" s="6" customFormat="1" ht="25.5" x14ac:dyDescent="0.2">
      <c r="A92" s="8" t="s">
        <v>68</v>
      </c>
      <c r="B92" s="1" t="s">
        <v>11</v>
      </c>
      <c r="C92" s="13">
        <v>11604</v>
      </c>
      <c r="D92" s="5" t="s">
        <v>5</v>
      </c>
      <c r="E92" s="5" t="s">
        <v>5</v>
      </c>
      <c r="F92" s="5" t="s">
        <v>5</v>
      </c>
      <c r="G92" s="5" t="s">
        <v>5</v>
      </c>
      <c r="H92" s="5" t="s">
        <v>5</v>
      </c>
      <c r="I92" s="5" t="s">
        <v>5</v>
      </c>
      <c r="J92" s="5" t="s">
        <v>5</v>
      </c>
      <c r="K92" s="5" t="s">
        <v>5</v>
      </c>
      <c r="L92" s="5" t="s">
        <v>5</v>
      </c>
      <c r="M92" s="5" t="s">
        <v>5</v>
      </c>
      <c r="N92" s="34" t="s">
        <v>5</v>
      </c>
      <c r="O92" s="3"/>
      <c r="P92" s="3"/>
      <c r="Q92" s="3"/>
      <c r="R92" s="3"/>
      <c r="S92" s="3"/>
      <c r="T92" s="3"/>
      <c r="U92" s="3"/>
      <c r="V92" s="3"/>
      <c r="W92" s="3"/>
      <c r="X92" s="3"/>
      <c r="Y92" s="3"/>
      <c r="Z92" s="114"/>
    </row>
    <row r="93" spans="1:26" x14ac:dyDescent="0.2">
      <c r="A93" s="43" t="s">
        <v>69</v>
      </c>
      <c r="B93" s="31" t="s">
        <v>1</v>
      </c>
      <c r="C93" s="15">
        <v>11605</v>
      </c>
      <c r="D93" s="47"/>
      <c r="E93" s="47"/>
      <c r="F93" s="47"/>
      <c r="G93" s="47"/>
      <c r="H93" s="47"/>
      <c r="I93" s="47"/>
      <c r="J93" s="47"/>
      <c r="K93" s="47"/>
      <c r="L93" s="47"/>
      <c r="M93" s="47"/>
      <c r="N93" s="48"/>
      <c r="O93" s="17"/>
      <c r="P93" s="17"/>
      <c r="Q93" s="17"/>
      <c r="R93" s="17"/>
      <c r="S93" s="17"/>
      <c r="T93" s="17"/>
      <c r="U93" s="17"/>
      <c r="V93" s="17"/>
      <c r="W93" s="17"/>
      <c r="X93" s="17"/>
      <c r="Y93" s="17"/>
      <c r="Z93" s="117"/>
    </row>
    <row r="94" spans="1:26" x14ac:dyDescent="0.2">
      <c r="A94" s="43"/>
      <c r="B94" s="31"/>
      <c r="C94" s="15"/>
      <c r="D94" s="47"/>
      <c r="E94" s="47"/>
      <c r="F94" s="47"/>
      <c r="G94" s="47"/>
      <c r="H94" s="47"/>
      <c r="I94" s="47"/>
      <c r="J94" s="47"/>
      <c r="K94" s="47"/>
      <c r="L94" s="47"/>
      <c r="M94" s="47"/>
      <c r="N94" s="48"/>
      <c r="O94" s="17"/>
      <c r="P94" s="17"/>
      <c r="Q94" s="17"/>
      <c r="R94" s="17"/>
      <c r="S94" s="17"/>
      <c r="T94" s="17"/>
      <c r="U94" s="17"/>
      <c r="V94" s="17"/>
      <c r="W94" s="17"/>
      <c r="X94" s="17"/>
      <c r="Y94" s="17"/>
      <c r="Z94" s="117"/>
    </row>
    <row r="95" spans="1:26" x14ac:dyDescent="0.2">
      <c r="A95" s="43"/>
      <c r="B95" s="31"/>
      <c r="C95" s="15"/>
      <c r="D95" s="47"/>
      <c r="E95" s="47"/>
      <c r="F95" s="47"/>
      <c r="G95" s="47"/>
      <c r="H95" s="47"/>
      <c r="I95" s="47"/>
      <c r="J95" s="47"/>
      <c r="K95" s="47"/>
      <c r="L95" s="47"/>
      <c r="M95" s="47"/>
      <c r="N95" s="48"/>
      <c r="O95" s="17"/>
      <c r="P95" s="17"/>
      <c r="Q95" s="17"/>
      <c r="R95" s="17"/>
      <c r="S95" s="17"/>
      <c r="T95" s="17"/>
      <c r="U95" s="17"/>
      <c r="V95" s="17"/>
      <c r="W95" s="17"/>
      <c r="X95" s="17"/>
      <c r="Y95" s="17"/>
      <c r="Z95" s="117"/>
    </row>
    <row r="96" spans="1:26" x14ac:dyDescent="0.2">
      <c r="A96" s="43"/>
      <c r="B96" s="31" t="s">
        <v>1</v>
      </c>
      <c r="C96" s="15"/>
      <c r="D96" s="50"/>
      <c r="E96" s="50"/>
      <c r="F96" s="50"/>
      <c r="G96" s="50"/>
      <c r="H96" s="50"/>
      <c r="I96" s="50"/>
      <c r="J96" s="50"/>
      <c r="K96" s="50"/>
      <c r="L96" s="50"/>
      <c r="M96" s="51"/>
      <c r="N96" s="42"/>
      <c r="O96" s="17"/>
      <c r="P96" s="17"/>
      <c r="Q96" s="17"/>
      <c r="R96" s="17"/>
      <c r="S96" s="17"/>
      <c r="T96" s="17"/>
      <c r="U96" s="17"/>
      <c r="V96" s="17"/>
      <c r="W96" s="17"/>
      <c r="X96" s="17"/>
      <c r="Y96" s="17"/>
      <c r="Z96" s="117"/>
    </row>
    <row r="97" spans="1:27" ht="51.75" thickBot="1" x14ac:dyDescent="0.25">
      <c r="A97" s="64" t="s">
        <v>70</v>
      </c>
      <c r="B97" s="65" t="s">
        <v>610</v>
      </c>
      <c r="C97" s="66">
        <v>11700</v>
      </c>
      <c r="D97" s="67" t="s">
        <v>5</v>
      </c>
      <c r="E97" s="67" t="s">
        <v>5</v>
      </c>
      <c r="F97" s="67" t="s">
        <v>5</v>
      </c>
      <c r="G97" s="67" t="s">
        <v>5</v>
      </c>
      <c r="H97" s="67" t="s">
        <v>5</v>
      </c>
      <c r="I97" s="67" t="s">
        <v>5</v>
      </c>
      <c r="J97" s="67" t="s">
        <v>5</v>
      </c>
      <c r="K97" s="67" t="s">
        <v>5</v>
      </c>
      <c r="L97" s="67" t="s">
        <v>5</v>
      </c>
      <c r="M97" s="67" t="s">
        <v>5</v>
      </c>
      <c r="N97" s="68" t="s">
        <v>5</v>
      </c>
      <c r="O97" s="69"/>
      <c r="P97" s="69"/>
      <c r="Q97" s="69"/>
      <c r="R97" s="69"/>
      <c r="S97" s="69"/>
      <c r="T97" s="69"/>
      <c r="U97" s="69"/>
      <c r="V97" s="69"/>
      <c r="W97" s="69"/>
      <c r="X97" s="69"/>
      <c r="Y97" s="69"/>
      <c r="Z97" s="124"/>
      <c r="AA97" s="6"/>
    </row>
    <row r="98" spans="1:27" x14ac:dyDescent="0.2">
      <c r="A98" s="57"/>
      <c r="B98" s="4"/>
      <c r="C98" s="57"/>
    </row>
    <row r="99" spans="1:27" ht="26.45" customHeight="1" x14ac:dyDescent="0.2">
      <c r="A99" s="57"/>
      <c r="B99" s="149" t="s">
        <v>33</v>
      </c>
      <c r="C99" s="149"/>
      <c r="D99" s="149"/>
      <c r="F99" s="146" t="s">
        <v>38</v>
      </c>
      <c r="G99" s="146"/>
      <c r="H99" s="146"/>
      <c r="J99" s="148" t="s">
        <v>39</v>
      </c>
      <c r="K99" s="148"/>
    </row>
    <row r="100" spans="1:27" ht="17.649999999999999" customHeight="1" x14ac:dyDescent="0.2">
      <c r="A100" s="57"/>
      <c r="B100" s="149" t="s">
        <v>35</v>
      </c>
      <c r="C100" s="149"/>
      <c r="D100" s="149"/>
      <c r="F100" s="148" t="s">
        <v>36</v>
      </c>
      <c r="G100" s="148"/>
      <c r="H100" s="148"/>
      <c r="J100" s="145" t="s">
        <v>37</v>
      </c>
      <c r="K100" s="146"/>
    </row>
    <row r="101" spans="1:27" ht="40.700000000000003" customHeight="1" x14ac:dyDescent="0.2">
      <c r="A101" s="57"/>
      <c r="B101" s="150" t="s">
        <v>40</v>
      </c>
      <c r="C101" s="150"/>
      <c r="D101" s="150"/>
      <c r="F101" s="150" t="s">
        <v>34</v>
      </c>
      <c r="G101" s="150"/>
      <c r="H101" s="150"/>
      <c r="J101" s="147" t="s">
        <v>39</v>
      </c>
      <c r="K101" s="147"/>
    </row>
    <row r="102" spans="1:27" ht="13.7" customHeight="1" x14ac:dyDescent="0.2">
      <c r="A102" s="57"/>
      <c r="B102" s="148" t="s">
        <v>4</v>
      </c>
      <c r="C102" s="148"/>
      <c r="D102" s="148"/>
      <c r="F102" s="148" t="s">
        <v>36</v>
      </c>
      <c r="G102" s="148"/>
      <c r="H102" s="148"/>
      <c r="J102" s="148" t="s">
        <v>37</v>
      </c>
      <c r="K102" s="148"/>
    </row>
    <row r="103" spans="1:27" x14ac:dyDescent="0.2">
      <c r="A103" s="57"/>
      <c r="B103" s="70"/>
      <c r="C103" s="71"/>
      <c r="D103" s="71"/>
      <c r="F103" s="72"/>
    </row>
    <row r="104" spans="1:27" x14ac:dyDescent="0.2">
      <c r="A104" s="57"/>
      <c r="B104" s="73"/>
      <c r="C104" s="74"/>
      <c r="D104" s="74"/>
    </row>
    <row r="105" spans="1:27" ht="27.2" customHeight="1" x14ac:dyDescent="0.2">
      <c r="A105" s="57"/>
      <c r="B105" s="148" t="s">
        <v>29</v>
      </c>
      <c r="C105" s="148"/>
      <c r="D105" s="148"/>
    </row>
    <row r="106" spans="1:27" x14ac:dyDescent="0.2">
      <c r="A106" s="57"/>
      <c r="B106" s="4"/>
      <c r="C106" s="57"/>
    </row>
    <row r="107" spans="1:27" x14ac:dyDescent="0.2">
      <c r="A107" s="57"/>
      <c r="B107" s="4"/>
      <c r="C107" s="57"/>
    </row>
    <row r="108" spans="1:27" x14ac:dyDescent="0.2">
      <c r="A108" s="57"/>
      <c r="B108" s="4"/>
      <c r="C108" s="57"/>
    </row>
    <row r="109" spans="1:27" x14ac:dyDescent="0.2">
      <c r="A109" s="57"/>
      <c r="B109" s="4"/>
      <c r="C109" s="57"/>
    </row>
    <row r="110" spans="1:27" x14ac:dyDescent="0.2">
      <c r="A110" s="57"/>
      <c r="B110" s="4"/>
      <c r="C110" s="57"/>
    </row>
    <row r="111" spans="1:27" x14ac:dyDescent="0.2">
      <c r="A111" s="57"/>
      <c r="B111" s="4"/>
      <c r="C111" s="57"/>
    </row>
    <row r="112" spans="1:27" x14ac:dyDescent="0.2">
      <c r="A112" s="57"/>
      <c r="B112" s="4"/>
      <c r="C112" s="57"/>
    </row>
    <row r="113" spans="1:3" x14ac:dyDescent="0.2">
      <c r="A113" s="57"/>
      <c r="B113" s="4"/>
      <c r="C113" s="57"/>
    </row>
    <row r="114" spans="1:3" x14ac:dyDescent="0.2">
      <c r="A114" s="57"/>
      <c r="B114" s="4"/>
      <c r="C114" s="57"/>
    </row>
    <row r="115" spans="1:3" x14ac:dyDescent="0.2">
      <c r="A115" s="57"/>
      <c r="B115" s="4"/>
      <c r="C115" s="57"/>
    </row>
    <row r="116" spans="1:3" x14ac:dyDescent="0.2">
      <c r="A116" s="57"/>
      <c r="B116" s="4"/>
      <c r="C116" s="57"/>
    </row>
    <row r="117" spans="1:3" x14ac:dyDescent="0.2">
      <c r="A117" s="57"/>
      <c r="B117" s="4"/>
      <c r="C117" s="57"/>
    </row>
    <row r="118" spans="1:3" x14ac:dyDescent="0.2">
      <c r="A118" s="57"/>
      <c r="B118" s="4"/>
      <c r="C118" s="57"/>
    </row>
    <row r="119" spans="1:3" x14ac:dyDescent="0.2">
      <c r="A119" s="57"/>
      <c r="B119" s="4"/>
      <c r="C119" s="57"/>
    </row>
    <row r="120" spans="1:3" x14ac:dyDescent="0.2">
      <c r="A120" s="57"/>
      <c r="B120" s="4"/>
      <c r="C120" s="57"/>
    </row>
    <row r="121" spans="1:3" x14ac:dyDescent="0.2">
      <c r="A121" s="57"/>
      <c r="B121" s="4"/>
      <c r="C121" s="57"/>
    </row>
    <row r="122" spans="1:3" x14ac:dyDescent="0.2">
      <c r="A122" s="57"/>
      <c r="B122" s="4"/>
      <c r="C122" s="57"/>
    </row>
    <row r="123" spans="1:3" x14ac:dyDescent="0.2">
      <c r="A123" s="57"/>
      <c r="B123" s="4"/>
      <c r="C123" s="57"/>
    </row>
    <row r="124" spans="1:3" x14ac:dyDescent="0.2">
      <c r="A124" s="57"/>
      <c r="B124" s="4"/>
      <c r="C124" s="57"/>
    </row>
    <row r="125" spans="1:3" x14ac:dyDescent="0.2">
      <c r="A125" s="57"/>
      <c r="B125" s="4"/>
      <c r="C125" s="57"/>
    </row>
    <row r="126" spans="1:3" x14ac:dyDescent="0.2">
      <c r="A126" s="57"/>
      <c r="B126" s="4"/>
      <c r="C126" s="57"/>
    </row>
    <row r="127" spans="1:3" x14ac:dyDescent="0.2">
      <c r="A127" s="57"/>
      <c r="B127" s="4"/>
      <c r="C127" s="57"/>
    </row>
    <row r="128" spans="1:3" x14ac:dyDescent="0.2">
      <c r="A128" s="57"/>
      <c r="B128" s="4"/>
      <c r="C128" s="57"/>
    </row>
    <row r="129" spans="1:3" x14ac:dyDescent="0.2">
      <c r="A129" s="57"/>
      <c r="B129" s="4"/>
      <c r="C129" s="57"/>
    </row>
    <row r="130" spans="1:3" x14ac:dyDescent="0.2">
      <c r="A130" s="57"/>
      <c r="B130" s="4"/>
      <c r="C130" s="57"/>
    </row>
    <row r="131" spans="1:3" x14ac:dyDescent="0.2">
      <c r="A131" s="57"/>
      <c r="B131" s="4"/>
      <c r="C131" s="57"/>
    </row>
    <row r="132" spans="1:3" x14ac:dyDescent="0.2">
      <c r="A132" s="57"/>
      <c r="B132" s="4"/>
      <c r="C132" s="57"/>
    </row>
    <row r="133" spans="1:3" x14ac:dyDescent="0.2">
      <c r="A133" s="57"/>
      <c r="B133" s="4"/>
      <c r="C133" s="57"/>
    </row>
    <row r="134" spans="1:3" x14ac:dyDescent="0.2">
      <c r="A134" s="57"/>
      <c r="B134" s="4"/>
      <c r="C134" s="57"/>
    </row>
    <row r="135" spans="1:3" x14ac:dyDescent="0.2">
      <c r="A135" s="57"/>
      <c r="B135" s="4"/>
      <c r="C135" s="57"/>
    </row>
    <row r="136" spans="1:3" x14ac:dyDescent="0.2">
      <c r="A136" s="57"/>
      <c r="B136" s="4"/>
      <c r="C136" s="57"/>
    </row>
    <row r="137" spans="1:3" x14ac:dyDescent="0.2">
      <c r="A137" s="57"/>
      <c r="B137" s="4"/>
      <c r="C137" s="57"/>
    </row>
    <row r="138" spans="1:3" x14ac:dyDescent="0.2">
      <c r="A138" s="57"/>
      <c r="B138" s="4"/>
      <c r="C138" s="57"/>
    </row>
    <row r="139" spans="1:3" x14ac:dyDescent="0.2">
      <c r="A139" s="57"/>
      <c r="B139" s="4"/>
      <c r="C139" s="57"/>
    </row>
    <row r="140" spans="1:3" x14ac:dyDescent="0.2">
      <c r="A140" s="57"/>
      <c r="B140" s="4"/>
      <c r="C140" s="57"/>
    </row>
    <row r="141" spans="1:3" x14ac:dyDescent="0.2">
      <c r="A141" s="57"/>
      <c r="B141" s="4"/>
      <c r="C141" s="57"/>
    </row>
    <row r="142" spans="1:3" x14ac:dyDescent="0.2">
      <c r="A142" s="57"/>
      <c r="B142" s="4"/>
      <c r="C142" s="57"/>
    </row>
    <row r="143" spans="1:3" x14ac:dyDescent="0.2">
      <c r="A143" s="57"/>
      <c r="B143" s="4"/>
      <c r="C143" s="57"/>
    </row>
    <row r="144" spans="1:3" x14ac:dyDescent="0.2">
      <c r="A144" s="57"/>
      <c r="B144" s="4"/>
      <c r="C144" s="57"/>
    </row>
    <row r="145" spans="1:3" x14ac:dyDescent="0.2">
      <c r="A145" s="57"/>
      <c r="B145" s="4"/>
      <c r="C145" s="57"/>
    </row>
    <row r="146" spans="1:3" x14ac:dyDescent="0.2">
      <c r="A146" s="57"/>
      <c r="B146" s="4"/>
      <c r="C146" s="57"/>
    </row>
    <row r="147" spans="1:3" x14ac:dyDescent="0.2">
      <c r="A147" s="57"/>
      <c r="B147" s="4"/>
      <c r="C147" s="57"/>
    </row>
    <row r="148" spans="1:3" x14ac:dyDescent="0.2">
      <c r="A148" s="57"/>
      <c r="B148" s="4"/>
      <c r="C148" s="57"/>
    </row>
    <row r="149" spans="1:3" x14ac:dyDescent="0.2">
      <c r="A149" s="57"/>
      <c r="B149" s="4"/>
      <c r="C149" s="57"/>
    </row>
    <row r="150" spans="1:3" x14ac:dyDescent="0.2">
      <c r="A150" s="57"/>
      <c r="B150" s="4"/>
      <c r="C150" s="57"/>
    </row>
    <row r="151" spans="1:3" x14ac:dyDescent="0.2">
      <c r="A151" s="57"/>
      <c r="B151" s="4"/>
      <c r="C151" s="57"/>
    </row>
    <row r="152" spans="1:3" x14ac:dyDescent="0.2">
      <c r="A152" s="57"/>
      <c r="B152" s="4"/>
      <c r="C152" s="57"/>
    </row>
    <row r="153" spans="1:3" x14ac:dyDescent="0.2">
      <c r="A153" s="57"/>
      <c r="B153" s="4"/>
      <c r="C153" s="57"/>
    </row>
    <row r="154" spans="1:3" x14ac:dyDescent="0.2">
      <c r="A154" s="57"/>
      <c r="B154" s="4"/>
      <c r="C154" s="57"/>
    </row>
    <row r="155" spans="1:3" x14ac:dyDescent="0.2">
      <c r="A155" s="57"/>
      <c r="B155" s="4"/>
      <c r="C155" s="57"/>
    </row>
    <row r="156" spans="1:3" x14ac:dyDescent="0.2">
      <c r="A156" s="57"/>
      <c r="B156" s="4"/>
      <c r="C156" s="57"/>
    </row>
    <row r="157" spans="1:3" x14ac:dyDescent="0.2">
      <c r="A157" s="57"/>
      <c r="B157" s="4"/>
      <c r="C157" s="57"/>
    </row>
    <row r="158" spans="1:3" x14ac:dyDescent="0.2">
      <c r="A158" s="57"/>
      <c r="B158" s="4"/>
      <c r="C158" s="57"/>
    </row>
    <row r="159" spans="1:3" x14ac:dyDescent="0.2">
      <c r="A159" s="57"/>
      <c r="B159" s="4"/>
      <c r="C159" s="57"/>
    </row>
    <row r="160" spans="1:3" x14ac:dyDescent="0.2">
      <c r="A160" s="57"/>
      <c r="B160" s="4"/>
      <c r="C160" s="57"/>
    </row>
    <row r="161" spans="1:3" x14ac:dyDescent="0.2">
      <c r="A161" s="57"/>
      <c r="B161" s="4"/>
      <c r="C161" s="57"/>
    </row>
    <row r="162" spans="1:3" x14ac:dyDescent="0.2">
      <c r="A162" s="57"/>
      <c r="B162" s="4"/>
      <c r="C162" s="57"/>
    </row>
    <row r="163" spans="1:3" x14ac:dyDescent="0.2">
      <c r="A163" s="57"/>
      <c r="B163" s="4"/>
      <c r="C163" s="57"/>
    </row>
    <row r="164" spans="1:3" x14ac:dyDescent="0.2">
      <c r="A164" s="57"/>
      <c r="B164" s="4"/>
      <c r="C164" s="57"/>
    </row>
    <row r="165" spans="1:3" x14ac:dyDescent="0.2">
      <c r="A165" s="57"/>
      <c r="B165" s="4"/>
      <c r="C165" s="57"/>
    </row>
    <row r="166" spans="1:3" x14ac:dyDescent="0.2">
      <c r="A166" s="57"/>
      <c r="B166" s="4"/>
      <c r="C166" s="57"/>
    </row>
    <row r="167" spans="1:3" x14ac:dyDescent="0.2">
      <c r="A167" s="57"/>
      <c r="B167" s="4"/>
      <c r="C167" s="57"/>
    </row>
    <row r="168" spans="1:3" x14ac:dyDescent="0.2">
      <c r="A168" s="57"/>
      <c r="B168" s="4"/>
      <c r="C168" s="57"/>
    </row>
    <row r="169" spans="1:3" x14ac:dyDescent="0.2">
      <c r="A169" s="57"/>
      <c r="B169" s="4"/>
      <c r="C169" s="57"/>
    </row>
    <row r="170" spans="1:3" x14ac:dyDescent="0.2">
      <c r="A170" s="57"/>
      <c r="B170" s="4"/>
      <c r="C170" s="57"/>
    </row>
    <row r="171" spans="1:3" x14ac:dyDescent="0.2">
      <c r="A171" s="57"/>
      <c r="B171" s="4"/>
      <c r="C171" s="57"/>
    </row>
    <row r="172" spans="1:3" x14ac:dyDescent="0.2">
      <c r="A172" s="57"/>
      <c r="B172" s="4"/>
      <c r="C172" s="57"/>
    </row>
    <row r="173" spans="1:3" x14ac:dyDescent="0.2">
      <c r="A173" s="57"/>
      <c r="B173" s="4"/>
      <c r="C173" s="57"/>
    </row>
    <row r="174" spans="1:3" x14ac:dyDescent="0.2">
      <c r="A174" s="57"/>
      <c r="B174" s="4"/>
      <c r="C174" s="57"/>
    </row>
    <row r="175" spans="1:3" x14ac:dyDescent="0.2">
      <c r="A175" s="57"/>
      <c r="B175" s="4"/>
      <c r="C175" s="57"/>
    </row>
    <row r="176" spans="1:3" x14ac:dyDescent="0.2">
      <c r="A176" s="57"/>
      <c r="B176" s="4"/>
      <c r="C176" s="57"/>
    </row>
    <row r="177" spans="1:3" x14ac:dyDescent="0.2">
      <c r="A177" s="57"/>
      <c r="B177" s="4"/>
      <c r="C177" s="57"/>
    </row>
    <row r="178" spans="1:3" x14ac:dyDescent="0.2">
      <c r="A178" s="57"/>
      <c r="B178" s="4"/>
      <c r="C178" s="57"/>
    </row>
    <row r="179" spans="1:3" x14ac:dyDescent="0.2">
      <c r="A179" s="57"/>
      <c r="B179" s="4"/>
      <c r="C179" s="57"/>
    </row>
    <row r="180" spans="1:3" x14ac:dyDescent="0.2">
      <c r="A180" s="57"/>
      <c r="B180" s="4"/>
      <c r="C180" s="57"/>
    </row>
    <row r="181" spans="1:3" x14ac:dyDescent="0.2">
      <c r="A181" s="57"/>
      <c r="B181" s="4"/>
      <c r="C181" s="57"/>
    </row>
    <row r="182" spans="1:3" x14ac:dyDescent="0.2">
      <c r="A182" s="57"/>
      <c r="B182" s="4"/>
      <c r="C182" s="57"/>
    </row>
    <row r="183" spans="1:3" x14ac:dyDescent="0.2">
      <c r="A183" s="57"/>
      <c r="B183" s="4"/>
      <c r="C183" s="57"/>
    </row>
    <row r="184" spans="1:3" x14ac:dyDescent="0.2">
      <c r="A184" s="57"/>
      <c r="B184" s="4"/>
      <c r="C184" s="57"/>
    </row>
    <row r="185" spans="1:3" x14ac:dyDescent="0.2">
      <c r="A185" s="57"/>
      <c r="B185" s="4"/>
      <c r="C185" s="57"/>
    </row>
    <row r="186" spans="1:3" x14ac:dyDescent="0.2">
      <c r="A186" s="57"/>
      <c r="B186" s="4"/>
      <c r="C186" s="57"/>
    </row>
    <row r="187" spans="1:3" x14ac:dyDescent="0.2">
      <c r="A187" s="57"/>
      <c r="B187" s="4"/>
      <c r="C187" s="57"/>
    </row>
    <row r="188" spans="1:3" x14ac:dyDescent="0.2">
      <c r="A188" s="57"/>
      <c r="B188" s="4"/>
      <c r="C188" s="57"/>
    </row>
    <row r="189" spans="1:3" x14ac:dyDescent="0.2">
      <c r="A189" s="57"/>
      <c r="B189" s="4"/>
      <c r="C189" s="57"/>
    </row>
    <row r="190" spans="1:3" x14ac:dyDescent="0.2">
      <c r="A190" s="57"/>
      <c r="B190" s="4"/>
      <c r="C190" s="57"/>
    </row>
    <row r="191" spans="1:3" x14ac:dyDescent="0.2">
      <c r="A191" s="57"/>
      <c r="B191" s="4"/>
      <c r="C191" s="57"/>
    </row>
    <row r="192" spans="1:3" x14ac:dyDescent="0.2">
      <c r="A192" s="57"/>
      <c r="B192" s="4"/>
      <c r="C192" s="57"/>
    </row>
    <row r="193" spans="1:3" x14ac:dyDescent="0.2">
      <c r="A193" s="57"/>
      <c r="B193" s="4"/>
      <c r="C193" s="57"/>
    </row>
    <row r="194" spans="1:3" x14ac:dyDescent="0.2">
      <c r="A194" s="57"/>
      <c r="B194" s="4"/>
      <c r="C194" s="57"/>
    </row>
    <row r="195" spans="1:3" x14ac:dyDescent="0.2">
      <c r="A195" s="57"/>
      <c r="B195" s="4"/>
      <c r="C195" s="57"/>
    </row>
    <row r="196" spans="1:3" x14ac:dyDescent="0.2">
      <c r="A196" s="57"/>
      <c r="B196" s="4"/>
      <c r="C196" s="57"/>
    </row>
    <row r="197" spans="1:3" x14ac:dyDescent="0.2">
      <c r="A197" s="57"/>
      <c r="B197" s="4"/>
      <c r="C197" s="57"/>
    </row>
    <row r="198" spans="1:3" x14ac:dyDescent="0.2">
      <c r="A198" s="57"/>
      <c r="B198" s="4"/>
      <c r="C198" s="57"/>
    </row>
    <row r="199" spans="1:3" x14ac:dyDescent="0.2">
      <c r="A199" s="57"/>
      <c r="B199" s="4"/>
      <c r="C199" s="57"/>
    </row>
    <row r="200" spans="1:3" x14ac:dyDescent="0.2">
      <c r="A200" s="57"/>
      <c r="B200" s="4"/>
      <c r="C200" s="57"/>
    </row>
    <row r="201" spans="1:3" x14ac:dyDescent="0.2">
      <c r="A201" s="57"/>
      <c r="B201" s="4"/>
      <c r="C201" s="57"/>
    </row>
    <row r="202" spans="1:3" x14ac:dyDescent="0.2">
      <c r="A202" s="57"/>
      <c r="B202" s="4"/>
      <c r="C202" s="57"/>
    </row>
    <row r="203" spans="1:3" x14ac:dyDescent="0.2">
      <c r="A203" s="57"/>
      <c r="B203" s="4"/>
      <c r="C203" s="57"/>
    </row>
    <row r="204" spans="1:3" x14ac:dyDescent="0.2">
      <c r="A204" s="57"/>
      <c r="B204" s="4"/>
      <c r="C204" s="57"/>
    </row>
    <row r="205" spans="1:3" x14ac:dyDescent="0.2">
      <c r="A205" s="57"/>
      <c r="B205" s="4"/>
      <c r="C205" s="57"/>
    </row>
    <row r="206" spans="1:3" x14ac:dyDescent="0.2">
      <c r="A206" s="57"/>
      <c r="B206" s="4"/>
      <c r="C206" s="57"/>
    </row>
    <row r="207" spans="1:3" x14ac:dyDescent="0.2">
      <c r="A207" s="57"/>
      <c r="B207" s="4"/>
      <c r="C207" s="57"/>
    </row>
    <row r="208" spans="1:3" x14ac:dyDescent="0.2">
      <c r="A208" s="57"/>
      <c r="B208" s="4"/>
      <c r="C208" s="57"/>
    </row>
    <row r="209" spans="1:3" x14ac:dyDescent="0.2">
      <c r="A209" s="57"/>
      <c r="B209" s="4"/>
      <c r="C209" s="57"/>
    </row>
    <row r="210" spans="1:3" x14ac:dyDescent="0.2">
      <c r="A210" s="57"/>
      <c r="B210" s="4"/>
      <c r="C210" s="57"/>
    </row>
    <row r="211" spans="1:3" x14ac:dyDescent="0.2">
      <c r="A211" s="57"/>
      <c r="B211" s="4"/>
      <c r="C211" s="57"/>
    </row>
    <row r="212" spans="1:3" x14ac:dyDescent="0.2">
      <c r="A212" s="57"/>
      <c r="B212" s="4"/>
      <c r="C212" s="57"/>
    </row>
    <row r="213" spans="1:3" x14ac:dyDescent="0.2">
      <c r="A213" s="57"/>
      <c r="B213" s="4"/>
      <c r="C213" s="57"/>
    </row>
    <row r="214" spans="1:3" x14ac:dyDescent="0.2">
      <c r="A214" s="57"/>
      <c r="B214" s="4"/>
      <c r="C214" s="57"/>
    </row>
    <row r="215" spans="1:3" x14ac:dyDescent="0.2">
      <c r="A215" s="57"/>
      <c r="B215" s="4"/>
      <c r="C215" s="57"/>
    </row>
    <row r="216" spans="1:3" x14ac:dyDescent="0.2">
      <c r="A216" s="57"/>
      <c r="B216" s="4"/>
      <c r="C216" s="57"/>
    </row>
    <row r="217" spans="1:3" x14ac:dyDescent="0.2">
      <c r="A217" s="57"/>
      <c r="B217" s="4"/>
      <c r="C217" s="57"/>
    </row>
    <row r="218" spans="1:3" x14ac:dyDescent="0.2">
      <c r="A218" s="57"/>
      <c r="B218" s="4"/>
      <c r="C218" s="57"/>
    </row>
    <row r="219" spans="1:3" x14ac:dyDescent="0.2">
      <c r="A219" s="57"/>
      <c r="B219" s="4"/>
      <c r="C219" s="57"/>
    </row>
    <row r="220" spans="1:3" x14ac:dyDescent="0.2">
      <c r="A220" s="57"/>
      <c r="B220" s="4"/>
      <c r="C220" s="57"/>
    </row>
    <row r="221" spans="1:3" x14ac:dyDescent="0.2">
      <c r="A221" s="57"/>
      <c r="B221" s="4"/>
      <c r="C221" s="57"/>
    </row>
    <row r="222" spans="1:3" x14ac:dyDescent="0.2">
      <c r="A222" s="57"/>
      <c r="B222" s="4"/>
      <c r="C222" s="57"/>
    </row>
    <row r="223" spans="1:3" x14ac:dyDescent="0.2">
      <c r="A223" s="57"/>
      <c r="B223" s="4"/>
      <c r="C223" s="57"/>
    </row>
    <row r="224" spans="1:3" x14ac:dyDescent="0.2">
      <c r="A224" s="57"/>
      <c r="B224" s="4"/>
      <c r="C224" s="57"/>
    </row>
    <row r="225" spans="1:3" x14ac:dyDescent="0.2">
      <c r="A225" s="57"/>
      <c r="B225" s="4"/>
      <c r="C225" s="57"/>
    </row>
    <row r="226" spans="1:3" x14ac:dyDescent="0.2">
      <c r="A226" s="57"/>
      <c r="B226" s="4"/>
      <c r="C226" s="57"/>
    </row>
    <row r="227" spans="1:3" x14ac:dyDescent="0.2">
      <c r="A227" s="57"/>
      <c r="B227" s="4"/>
      <c r="C227" s="57"/>
    </row>
    <row r="228" spans="1:3" x14ac:dyDescent="0.2">
      <c r="A228" s="57"/>
      <c r="B228" s="4"/>
      <c r="C228" s="57"/>
    </row>
    <row r="229" spans="1:3" x14ac:dyDescent="0.2">
      <c r="A229" s="57"/>
      <c r="B229" s="4"/>
      <c r="C229" s="57"/>
    </row>
    <row r="230" spans="1:3" x14ac:dyDescent="0.2">
      <c r="A230" s="57"/>
      <c r="B230" s="4"/>
      <c r="C230" s="57"/>
    </row>
    <row r="231" spans="1:3" x14ac:dyDescent="0.2">
      <c r="A231" s="57"/>
      <c r="B231" s="4"/>
      <c r="C231" s="57"/>
    </row>
    <row r="232" spans="1:3" x14ac:dyDescent="0.2">
      <c r="A232" s="57"/>
      <c r="B232" s="4"/>
      <c r="C232" s="57"/>
    </row>
    <row r="233" spans="1:3" x14ac:dyDescent="0.2">
      <c r="A233" s="57"/>
      <c r="B233" s="4"/>
      <c r="C233" s="57"/>
    </row>
    <row r="234" spans="1:3" x14ac:dyDescent="0.2">
      <c r="A234" s="57"/>
      <c r="B234" s="4"/>
      <c r="C234" s="57"/>
    </row>
    <row r="235" spans="1:3" x14ac:dyDescent="0.2">
      <c r="A235" s="57"/>
      <c r="B235" s="4"/>
      <c r="C235" s="57"/>
    </row>
    <row r="236" spans="1:3" x14ac:dyDescent="0.2">
      <c r="A236" s="57"/>
      <c r="B236" s="4"/>
      <c r="C236" s="57"/>
    </row>
    <row r="237" spans="1:3" x14ac:dyDescent="0.2">
      <c r="A237" s="57"/>
      <c r="B237" s="4"/>
      <c r="C237" s="57"/>
    </row>
    <row r="238" spans="1:3" x14ac:dyDescent="0.2">
      <c r="A238" s="57"/>
      <c r="B238" s="4"/>
      <c r="C238" s="57"/>
    </row>
    <row r="239" spans="1:3" x14ac:dyDescent="0.2">
      <c r="A239" s="57"/>
      <c r="B239" s="4"/>
      <c r="C239" s="57"/>
    </row>
    <row r="240" spans="1:3" x14ac:dyDescent="0.2">
      <c r="A240" s="57"/>
      <c r="B240" s="4"/>
      <c r="C240" s="57"/>
    </row>
    <row r="241" spans="1:3" x14ac:dyDescent="0.2">
      <c r="A241" s="57"/>
      <c r="B241" s="4"/>
      <c r="C241" s="57"/>
    </row>
    <row r="242" spans="1:3" x14ac:dyDescent="0.2">
      <c r="A242" s="57"/>
      <c r="B242" s="4"/>
      <c r="C242" s="57"/>
    </row>
    <row r="243" spans="1:3" x14ac:dyDescent="0.2">
      <c r="A243" s="57"/>
      <c r="B243" s="4"/>
      <c r="C243" s="57"/>
    </row>
    <row r="244" spans="1:3" x14ac:dyDescent="0.2">
      <c r="A244" s="57"/>
      <c r="B244" s="4"/>
      <c r="C244" s="57"/>
    </row>
    <row r="245" spans="1:3" x14ac:dyDescent="0.2">
      <c r="A245" s="57"/>
      <c r="B245" s="4"/>
      <c r="C245" s="57"/>
    </row>
    <row r="246" spans="1:3" x14ac:dyDescent="0.2">
      <c r="A246" s="57"/>
      <c r="B246" s="4"/>
      <c r="C246" s="57"/>
    </row>
    <row r="247" spans="1:3" x14ac:dyDescent="0.2">
      <c r="A247" s="57"/>
      <c r="B247" s="4"/>
      <c r="C247" s="57"/>
    </row>
    <row r="248" spans="1:3" x14ac:dyDescent="0.2">
      <c r="A248" s="57"/>
      <c r="B248" s="4"/>
      <c r="C248" s="57"/>
    </row>
    <row r="249" spans="1:3" x14ac:dyDescent="0.2">
      <c r="A249" s="57"/>
      <c r="B249" s="4"/>
      <c r="C249" s="57"/>
    </row>
    <row r="250" spans="1:3" x14ac:dyDescent="0.2">
      <c r="A250" s="57"/>
      <c r="B250" s="4"/>
      <c r="C250" s="57"/>
    </row>
    <row r="251" spans="1:3" x14ac:dyDescent="0.2">
      <c r="A251" s="57"/>
      <c r="B251" s="4"/>
      <c r="C251" s="57"/>
    </row>
    <row r="252" spans="1:3" x14ac:dyDescent="0.2">
      <c r="A252" s="57"/>
      <c r="B252" s="4"/>
      <c r="C252" s="57"/>
    </row>
    <row r="253" spans="1:3" x14ac:dyDescent="0.2">
      <c r="A253" s="57"/>
      <c r="B253" s="4"/>
      <c r="C253" s="57"/>
    </row>
    <row r="254" spans="1:3" x14ac:dyDescent="0.2">
      <c r="A254" s="57"/>
      <c r="B254" s="4"/>
      <c r="C254" s="57"/>
    </row>
    <row r="255" spans="1:3" x14ac:dyDescent="0.2">
      <c r="A255" s="57"/>
      <c r="B255" s="4"/>
      <c r="C255" s="57"/>
    </row>
    <row r="256" spans="1:3" x14ac:dyDescent="0.2">
      <c r="A256" s="57"/>
      <c r="B256" s="4"/>
      <c r="C256" s="57"/>
    </row>
    <row r="257" spans="1:3" x14ac:dyDescent="0.2">
      <c r="A257" s="57"/>
      <c r="B257" s="4"/>
      <c r="C257" s="57"/>
    </row>
    <row r="258" spans="1:3" x14ac:dyDescent="0.2">
      <c r="A258" s="57"/>
      <c r="B258" s="4"/>
      <c r="C258" s="57"/>
    </row>
    <row r="259" spans="1:3" x14ac:dyDescent="0.2">
      <c r="A259" s="57"/>
      <c r="B259" s="4"/>
      <c r="C259" s="57"/>
    </row>
    <row r="260" spans="1:3" x14ac:dyDescent="0.2">
      <c r="A260" s="57"/>
      <c r="B260" s="4"/>
      <c r="C260" s="57"/>
    </row>
    <row r="261" spans="1:3" x14ac:dyDescent="0.2">
      <c r="A261" s="57"/>
      <c r="B261" s="4"/>
      <c r="C261" s="57"/>
    </row>
    <row r="262" spans="1:3" x14ac:dyDescent="0.2">
      <c r="A262" s="57"/>
      <c r="B262" s="4"/>
      <c r="C262" s="57"/>
    </row>
    <row r="263" spans="1:3" x14ac:dyDescent="0.2">
      <c r="A263" s="57"/>
      <c r="B263" s="4"/>
      <c r="C263" s="57"/>
    </row>
    <row r="264" spans="1:3" x14ac:dyDescent="0.2">
      <c r="A264" s="57"/>
      <c r="B264" s="4"/>
      <c r="C264" s="57"/>
    </row>
    <row r="265" spans="1:3" x14ac:dyDescent="0.2">
      <c r="A265" s="57"/>
      <c r="B265" s="4"/>
      <c r="C265" s="57"/>
    </row>
    <row r="266" spans="1:3" x14ac:dyDescent="0.2">
      <c r="A266" s="57"/>
      <c r="B266" s="4"/>
      <c r="C266" s="57"/>
    </row>
    <row r="267" spans="1:3" x14ac:dyDescent="0.2">
      <c r="A267" s="57"/>
      <c r="B267" s="4"/>
      <c r="C267" s="57"/>
    </row>
    <row r="268" spans="1:3" x14ac:dyDescent="0.2">
      <c r="A268" s="57"/>
      <c r="B268" s="4"/>
      <c r="C268" s="57"/>
    </row>
    <row r="269" spans="1:3" x14ac:dyDescent="0.2">
      <c r="A269" s="57"/>
      <c r="B269" s="4"/>
      <c r="C269" s="57"/>
    </row>
    <row r="270" spans="1:3" x14ac:dyDescent="0.2">
      <c r="A270" s="57"/>
      <c r="B270" s="4"/>
      <c r="C270" s="57"/>
    </row>
    <row r="271" spans="1:3" x14ac:dyDescent="0.2">
      <c r="A271" s="57"/>
      <c r="B271" s="4"/>
      <c r="C271" s="57"/>
    </row>
    <row r="272" spans="1:3" x14ac:dyDescent="0.2">
      <c r="A272" s="57"/>
      <c r="B272" s="4"/>
      <c r="C272" s="57"/>
    </row>
    <row r="273" spans="1:3" x14ac:dyDescent="0.2">
      <c r="A273" s="57"/>
      <c r="B273" s="4"/>
      <c r="C273" s="57"/>
    </row>
    <row r="274" spans="1:3" x14ac:dyDescent="0.2">
      <c r="A274" s="57"/>
      <c r="B274" s="4"/>
      <c r="C274" s="57"/>
    </row>
    <row r="275" spans="1:3" x14ac:dyDescent="0.2">
      <c r="A275" s="57"/>
      <c r="B275" s="4"/>
      <c r="C275" s="57"/>
    </row>
    <row r="276" spans="1:3" x14ac:dyDescent="0.2">
      <c r="A276" s="57"/>
      <c r="B276" s="4"/>
      <c r="C276" s="57"/>
    </row>
    <row r="277" spans="1:3" x14ac:dyDescent="0.2">
      <c r="A277" s="57"/>
      <c r="B277" s="4"/>
      <c r="C277" s="57"/>
    </row>
    <row r="278" spans="1:3" x14ac:dyDescent="0.2">
      <c r="A278" s="57"/>
      <c r="B278" s="4"/>
      <c r="C278" s="57"/>
    </row>
    <row r="279" spans="1:3" x14ac:dyDescent="0.2">
      <c r="A279" s="57"/>
      <c r="B279" s="4"/>
      <c r="C279" s="57"/>
    </row>
    <row r="280" spans="1:3" x14ac:dyDescent="0.2">
      <c r="A280" s="57"/>
      <c r="B280" s="4"/>
      <c r="C280" s="57"/>
    </row>
    <row r="281" spans="1:3" x14ac:dyDescent="0.2">
      <c r="A281" s="57"/>
      <c r="B281" s="4"/>
      <c r="C281" s="57"/>
    </row>
    <row r="282" spans="1:3" x14ac:dyDescent="0.2">
      <c r="A282" s="57"/>
      <c r="B282" s="4"/>
      <c r="C282" s="57"/>
    </row>
    <row r="283" spans="1:3" x14ac:dyDescent="0.2">
      <c r="A283" s="57"/>
      <c r="B283" s="4"/>
      <c r="C283" s="57"/>
    </row>
    <row r="284" spans="1:3" x14ac:dyDescent="0.2">
      <c r="A284" s="57"/>
      <c r="B284" s="4"/>
      <c r="C284" s="57"/>
    </row>
    <row r="285" spans="1:3" x14ac:dyDescent="0.2">
      <c r="A285" s="57"/>
      <c r="B285" s="4"/>
      <c r="C285" s="57"/>
    </row>
    <row r="286" spans="1:3" x14ac:dyDescent="0.2">
      <c r="A286" s="57"/>
      <c r="B286" s="4"/>
      <c r="C286" s="57"/>
    </row>
    <row r="287" spans="1:3" x14ac:dyDescent="0.2">
      <c r="A287" s="57"/>
      <c r="B287" s="4"/>
      <c r="C287" s="57"/>
    </row>
    <row r="288" spans="1:3" x14ac:dyDescent="0.2">
      <c r="A288" s="57"/>
      <c r="B288" s="4"/>
      <c r="C288" s="57"/>
    </row>
    <row r="289" spans="1:3" x14ac:dyDescent="0.2">
      <c r="A289" s="57"/>
      <c r="B289" s="4"/>
      <c r="C289" s="57"/>
    </row>
    <row r="290" spans="1:3" x14ac:dyDescent="0.2">
      <c r="A290" s="57"/>
      <c r="B290" s="4"/>
      <c r="C290" s="57"/>
    </row>
    <row r="291" spans="1:3" x14ac:dyDescent="0.2">
      <c r="A291" s="57"/>
      <c r="B291" s="4"/>
      <c r="C291" s="57"/>
    </row>
    <row r="292" spans="1:3" x14ac:dyDescent="0.2">
      <c r="A292" s="57"/>
      <c r="B292" s="4"/>
      <c r="C292" s="57"/>
    </row>
    <row r="293" spans="1:3" x14ac:dyDescent="0.2">
      <c r="A293" s="57"/>
      <c r="B293" s="4"/>
      <c r="C293" s="57"/>
    </row>
    <row r="294" spans="1:3" x14ac:dyDescent="0.2">
      <c r="A294" s="57"/>
      <c r="B294" s="4"/>
      <c r="C294" s="57"/>
    </row>
    <row r="295" spans="1:3" x14ac:dyDescent="0.2">
      <c r="A295" s="57"/>
      <c r="B295" s="4"/>
      <c r="C295" s="57"/>
    </row>
    <row r="296" spans="1:3" x14ac:dyDescent="0.2">
      <c r="A296" s="57"/>
      <c r="B296" s="4"/>
      <c r="C296" s="57"/>
    </row>
    <row r="297" spans="1:3" x14ac:dyDescent="0.2">
      <c r="A297" s="57"/>
      <c r="B297" s="4"/>
      <c r="C297" s="57"/>
    </row>
    <row r="298" spans="1:3" x14ac:dyDescent="0.2">
      <c r="A298" s="57"/>
      <c r="B298" s="4"/>
      <c r="C298" s="57"/>
    </row>
    <row r="299" spans="1:3" x14ac:dyDescent="0.2">
      <c r="A299" s="57"/>
      <c r="B299" s="4"/>
      <c r="C299" s="57"/>
    </row>
    <row r="300" spans="1:3" x14ac:dyDescent="0.2">
      <c r="A300" s="57"/>
      <c r="B300" s="4"/>
      <c r="C300" s="57"/>
    </row>
    <row r="301" spans="1:3" x14ac:dyDescent="0.2">
      <c r="A301" s="57"/>
      <c r="B301" s="4"/>
      <c r="C301" s="57"/>
    </row>
    <row r="302" spans="1:3" x14ac:dyDescent="0.2">
      <c r="A302" s="57"/>
      <c r="B302" s="4"/>
      <c r="C302" s="57"/>
    </row>
    <row r="303" spans="1:3" x14ac:dyDescent="0.2">
      <c r="A303" s="57"/>
      <c r="B303" s="4"/>
      <c r="C303" s="57"/>
    </row>
    <row r="304" spans="1:3" x14ac:dyDescent="0.2">
      <c r="A304" s="57"/>
      <c r="B304" s="4"/>
      <c r="C304" s="57"/>
    </row>
    <row r="305" spans="1:3" x14ac:dyDescent="0.2">
      <c r="A305" s="57"/>
      <c r="B305" s="4"/>
      <c r="C305" s="57"/>
    </row>
    <row r="306" spans="1:3" x14ac:dyDescent="0.2">
      <c r="A306" s="57"/>
      <c r="B306" s="4"/>
      <c r="C306" s="57"/>
    </row>
    <row r="307" spans="1:3" x14ac:dyDescent="0.2">
      <c r="A307" s="57"/>
      <c r="B307" s="4"/>
      <c r="C307" s="57"/>
    </row>
    <row r="308" spans="1:3" x14ac:dyDescent="0.2">
      <c r="A308" s="57"/>
      <c r="B308" s="4"/>
      <c r="C308" s="57"/>
    </row>
    <row r="309" spans="1:3" x14ac:dyDescent="0.2">
      <c r="A309" s="57"/>
      <c r="B309" s="4"/>
      <c r="C309" s="57"/>
    </row>
    <row r="310" spans="1:3" x14ac:dyDescent="0.2">
      <c r="A310" s="57"/>
      <c r="B310" s="4"/>
      <c r="C310" s="57"/>
    </row>
    <row r="311" spans="1:3" x14ac:dyDescent="0.2">
      <c r="A311" s="57"/>
      <c r="B311" s="4"/>
      <c r="C311" s="57"/>
    </row>
    <row r="312" spans="1:3" x14ac:dyDescent="0.2">
      <c r="A312" s="57"/>
      <c r="B312" s="4"/>
      <c r="C312" s="57"/>
    </row>
    <row r="313" spans="1:3" x14ac:dyDescent="0.2">
      <c r="A313" s="57"/>
      <c r="B313" s="4"/>
      <c r="C313" s="57"/>
    </row>
    <row r="314" spans="1:3" x14ac:dyDescent="0.2">
      <c r="A314" s="57"/>
      <c r="B314" s="4"/>
      <c r="C314" s="57"/>
    </row>
    <row r="315" spans="1:3" x14ac:dyDescent="0.2">
      <c r="A315" s="57"/>
      <c r="B315" s="4"/>
      <c r="C315" s="57"/>
    </row>
    <row r="316" spans="1:3" x14ac:dyDescent="0.2">
      <c r="A316" s="57"/>
      <c r="B316" s="4"/>
      <c r="C316" s="57"/>
    </row>
    <row r="317" spans="1:3" x14ac:dyDescent="0.2">
      <c r="A317" s="57"/>
      <c r="B317" s="4"/>
      <c r="C317" s="57"/>
    </row>
    <row r="318" spans="1:3" x14ac:dyDescent="0.2">
      <c r="A318" s="57"/>
      <c r="B318" s="4"/>
      <c r="C318" s="57"/>
    </row>
    <row r="319" spans="1:3" x14ac:dyDescent="0.2">
      <c r="A319" s="57"/>
      <c r="B319" s="4"/>
      <c r="C319" s="57"/>
    </row>
    <row r="320" spans="1:3" x14ac:dyDescent="0.2">
      <c r="A320" s="57"/>
      <c r="B320" s="4"/>
      <c r="C320" s="57"/>
    </row>
    <row r="321" spans="1:3" x14ac:dyDescent="0.2">
      <c r="A321" s="57"/>
      <c r="B321" s="4"/>
      <c r="C321" s="57"/>
    </row>
    <row r="322" spans="1:3" x14ac:dyDescent="0.2">
      <c r="A322" s="57"/>
      <c r="B322" s="4"/>
      <c r="C322" s="57"/>
    </row>
    <row r="323" spans="1:3" x14ac:dyDescent="0.2">
      <c r="A323" s="57"/>
      <c r="B323" s="4"/>
      <c r="C323" s="57"/>
    </row>
    <row r="324" spans="1:3" x14ac:dyDescent="0.2">
      <c r="A324" s="57"/>
      <c r="B324" s="4"/>
      <c r="C324" s="57"/>
    </row>
    <row r="325" spans="1:3" x14ac:dyDescent="0.2">
      <c r="A325" s="57"/>
      <c r="B325" s="4"/>
      <c r="C325" s="57"/>
    </row>
    <row r="326" spans="1:3" x14ac:dyDescent="0.2">
      <c r="A326" s="57"/>
      <c r="B326" s="4"/>
      <c r="C326" s="57"/>
    </row>
    <row r="327" spans="1:3" x14ac:dyDescent="0.2">
      <c r="A327" s="57"/>
      <c r="B327" s="4"/>
      <c r="C327" s="57"/>
    </row>
    <row r="328" spans="1:3" x14ac:dyDescent="0.2">
      <c r="A328" s="57"/>
      <c r="B328" s="4"/>
      <c r="C328" s="57"/>
    </row>
    <row r="329" spans="1:3" x14ac:dyDescent="0.2">
      <c r="A329" s="57"/>
      <c r="B329" s="4"/>
      <c r="C329" s="57"/>
    </row>
    <row r="330" spans="1:3" x14ac:dyDescent="0.2">
      <c r="A330" s="57"/>
      <c r="B330" s="4"/>
      <c r="C330" s="57"/>
    </row>
    <row r="331" spans="1:3" x14ac:dyDescent="0.2">
      <c r="A331" s="57"/>
      <c r="B331" s="4"/>
      <c r="C331" s="57"/>
    </row>
    <row r="332" spans="1:3" x14ac:dyDescent="0.2">
      <c r="A332" s="57"/>
      <c r="B332" s="4"/>
      <c r="C332" s="57"/>
    </row>
    <row r="333" spans="1:3" x14ac:dyDescent="0.2">
      <c r="A333" s="57"/>
      <c r="B333" s="4"/>
      <c r="C333" s="57"/>
    </row>
    <row r="334" spans="1:3" x14ac:dyDescent="0.2">
      <c r="A334" s="57"/>
      <c r="B334" s="4"/>
      <c r="C334" s="57"/>
    </row>
    <row r="335" spans="1:3" x14ac:dyDescent="0.2">
      <c r="A335" s="57"/>
      <c r="B335" s="4"/>
      <c r="C335" s="57"/>
    </row>
    <row r="336" spans="1:3" x14ac:dyDescent="0.2">
      <c r="A336" s="57"/>
      <c r="B336" s="4"/>
      <c r="C336" s="57"/>
    </row>
    <row r="337" spans="1:3" x14ac:dyDescent="0.2">
      <c r="A337" s="57"/>
      <c r="B337" s="4"/>
      <c r="C337" s="57"/>
    </row>
    <row r="338" spans="1:3" x14ac:dyDescent="0.2">
      <c r="A338" s="57"/>
      <c r="B338" s="4"/>
      <c r="C338" s="57"/>
    </row>
    <row r="339" spans="1:3" x14ac:dyDescent="0.2">
      <c r="A339" s="57"/>
      <c r="B339" s="4"/>
      <c r="C339" s="57"/>
    </row>
    <row r="340" spans="1:3" x14ac:dyDescent="0.2">
      <c r="A340" s="57"/>
      <c r="B340" s="4"/>
      <c r="C340" s="57"/>
    </row>
    <row r="341" spans="1:3" x14ac:dyDescent="0.2">
      <c r="A341" s="57"/>
      <c r="B341" s="4"/>
      <c r="C341" s="57"/>
    </row>
    <row r="342" spans="1:3" x14ac:dyDescent="0.2">
      <c r="A342" s="57"/>
      <c r="B342" s="4"/>
      <c r="C342" s="57"/>
    </row>
    <row r="343" spans="1:3" x14ac:dyDescent="0.2">
      <c r="A343" s="57"/>
      <c r="B343" s="4"/>
      <c r="C343" s="57"/>
    </row>
    <row r="344" spans="1:3" x14ac:dyDescent="0.2">
      <c r="A344" s="57"/>
      <c r="B344" s="4"/>
      <c r="C344" s="57"/>
    </row>
    <row r="345" spans="1:3" x14ac:dyDescent="0.2">
      <c r="A345" s="57"/>
      <c r="B345" s="4"/>
      <c r="C345" s="57"/>
    </row>
    <row r="346" spans="1:3" x14ac:dyDescent="0.2">
      <c r="A346" s="57"/>
      <c r="B346" s="4"/>
      <c r="C346" s="57"/>
    </row>
    <row r="347" spans="1:3" x14ac:dyDescent="0.2">
      <c r="A347" s="57"/>
      <c r="B347" s="4"/>
      <c r="C347" s="57"/>
    </row>
    <row r="348" spans="1:3" x14ac:dyDescent="0.2">
      <c r="A348" s="57"/>
      <c r="B348" s="4"/>
      <c r="C348" s="57"/>
    </row>
    <row r="349" spans="1:3" x14ac:dyDescent="0.2">
      <c r="A349" s="57"/>
      <c r="B349" s="4"/>
      <c r="C349" s="57"/>
    </row>
    <row r="350" spans="1:3" x14ac:dyDescent="0.2">
      <c r="A350" s="57"/>
      <c r="B350" s="4"/>
      <c r="C350" s="57"/>
    </row>
    <row r="351" spans="1:3" x14ac:dyDescent="0.2">
      <c r="A351" s="57"/>
      <c r="B351" s="4"/>
      <c r="C351" s="57"/>
    </row>
    <row r="352" spans="1:3" x14ac:dyDescent="0.2">
      <c r="A352" s="57"/>
      <c r="B352" s="4"/>
      <c r="C352" s="57"/>
    </row>
    <row r="353" spans="1:3" x14ac:dyDescent="0.2">
      <c r="A353" s="57"/>
      <c r="B353" s="4"/>
      <c r="C353" s="57"/>
    </row>
    <row r="354" spans="1:3" x14ac:dyDescent="0.2">
      <c r="A354" s="57"/>
      <c r="B354" s="4"/>
      <c r="C354" s="57"/>
    </row>
    <row r="355" spans="1:3" x14ac:dyDescent="0.2">
      <c r="A355" s="57"/>
      <c r="B355" s="4"/>
      <c r="C355" s="57"/>
    </row>
    <row r="356" spans="1:3" x14ac:dyDescent="0.2">
      <c r="A356" s="57"/>
      <c r="B356" s="4"/>
      <c r="C356" s="57"/>
    </row>
    <row r="357" spans="1:3" x14ac:dyDescent="0.2">
      <c r="A357" s="57"/>
      <c r="B357" s="4"/>
      <c r="C357" s="57"/>
    </row>
    <row r="358" spans="1:3" x14ac:dyDescent="0.2">
      <c r="A358" s="57"/>
      <c r="B358" s="4"/>
      <c r="C358" s="57"/>
    </row>
    <row r="359" spans="1:3" x14ac:dyDescent="0.2">
      <c r="A359" s="57"/>
      <c r="B359" s="4"/>
      <c r="C359" s="57"/>
    </row>
    <row r="360" spans="1:3" x14ac:dyDescent="0.2">
      <c r="A360" s="57"/>
      <c r="B360" s="4"/>
      <c r="C360" s="57"/>
    </row>
    <row r="361" spans="1:3" x14ac:dyDescent="0.2">
      <c r="A361" s="57"/>
      <c r="B361" s="4"/>
      <c r="C361" s="57"/>
    </row>
    <row r="362" spans="1:3" x14ac:dyDescent="0.2">
      <c r="A362" s="57"/>
      <c r="B362" s="4"/>
      <c r="C362" s="57"/>
    </row>
    <row r="363" spans="1:3" x14ac:dyDescent="0.2">
      <c r="A363" s="57"/>
      <c r="B363" s="4"/>
      <c r="C363" s="57"/>
    </row>
    <row r="364" spans="1:3" x14ac:dyDescent="0.2">
      <c r="A364" s="57"/>
      <c r="B364" s="4"/>
      <c r="C364" s="57"/>
    </row>
    <row r="365" spans="1:3" x14ac:dyDescent="0.2">
      <c r="A365" s="57"/>
      <c r="B365" s="4"/>
      <c r="C365" s="57"/>
    </row>
    <row r="366" spans="1:3" x14ac:dyDescent="0.2">
      <c r="A366" s="57"/>
      <c r="B366" s="4"/>
      <c r="C366" s="57"/>
    </row>
    <row r="367" spans="1:3" x14ac:dyDescent="0.2">
      <c r="A367" s="57"/>
      <c r="B367" s="4"/>
      <c r="C367" s="57"/>
    </row>
    <row r="368" spans="1:3" x14ac:dyDescent="0.2">
      <c r="A368" s="57"/>
      <c r="B368" s="4"/>
      <c r="C368" s="57"/>
    </row>
    <row r="369" spans="1:3" x14ac:dyDescent="0.2">
      <c r="A369" s="57"/>
      <c r="B369" s="4"/>
      <c r="C369" s="57"/>
    </row>
    <row r="370" spans="1:3" x14ac:dyDescent="0.2">
      <c r="A370" s="57"/>
      <c r="B370" s="4"/>
      <c r="C370" s="57"/>
    </row>
    <row r="371" spans="1:3" x14ac:dyDescent="0.2">
      <c r="A371" s="57"/>
      <c r="B371" s="4"/>
      <c r="C371" s="57"/>
    </row>
    <row r="372" spans="1:3" x14ac:dyDescent="0.2">
      <c r="A372" s="57"/>
      <c r="B372" s="4"/>
      <c r="C372" s="57"/>
    </row>
    <row r="373" spans="1:3" x14ac:dyDescent="0.2">
      <c r="A373" s="57"/>
      <c r="B373" s="4"/>
      <c r="C373" s="57"/>
    </row>
    <row r="374" spans="1:3" x14ac:dyDescent="0.2">
      <c r="A374" s="57"/>
      <c r="B374" s="4"/>
      <c r="C374" s="57"/>
    </row>
    <row r="375" spans="1:3" x14ac:dyDescent="0.2">
      <c r="A375" s="57"/>
      <c r="B375" s="4"/>
      <c r="C375" s="57"/>
    </row>
    <row r="376" spans="1:3" x14ac:dyDescent="0.2">
      <c r="A376" s="57"/>
      <c r="B376" s="4"/>
      <c r="C376" s="57"/>
    </row>
    <row r="377" spans="1:3" x14ac:dyDescent="0.2">
      <c r="A377" s="57"/>
      <c r="B377" s="4"/>
      <c r="C377" s="57"/>
    </row>
    <row r="378" spans="1:3" x14ac:dyDescent="0.2">
      <c r="A378" s="57"/>
      <c r="B378" s="4"/>
      <c r="C378" s="57"/>
    </row>
    <row r="379" spans="1:3" x14ac:dyDescent="0.2">
      <c r="A379" s="57"/>
      <c r="B379" s="4"/>
      <c r="C379" s="57"/>
    </row>
    <row r="380" spans="1:3" x14ac:dyDescent="0.2">
      <c r="A380" s="57"/>
      <c r="B380" s="4"/>
      <c r="C380" s="57"/>
    </row>
    <row r="381" spans="1:3" x14ac:dyDescent="0.2">
      <c r="A381" s="57"/>
      <c r="B381" s="4"/>
      <c r="C381" s="57"/>
    </row>
    <row r="382" spans="1:3" x14ac:dyDescent="0.2">
      <c r="A382" s="57"/>
      <c r="B382" s="4"/>
      <c r="C382" s="57"/>
    </row>
    <row r="383" spans="1:3" x14ac:dyDescent="0.2">
      <c r="A383" s="57"/>
      <c r="B383" s="4"/>
      <c r="C383" s="57"/>
    </row>
    <row r="384" spans="1:3" x14ac:dyDescent="0.2">
      <c r="A384" s="57"/>
      <c r="B384" s="4"/>
      <c r="C384" s="57"/>
    </row>
    <row r="385" spans="1:3" x14ac:dyDescent="0.2">
      <c r="A385" s="57"/>
      <c r="B385" s="4"/>
      <c r="C385" s="57"/>
    </row>
    <row r="386" spans="1:3" x14ac:dyDescent="0.2">
      <c r="A386" s="57"/>
      <c r="B386" s="4"/>
      <c r="C386" s="57"/>
    </row>
    <row r="387" spans="1:3" x14ac:dyDescent="0.2">
      <c r="A387" s="57"/>
      <c r="B387" s="4"/>
      <c r="C387" s="57"/>
    </row>
    <row r="388" spans="1:3" x14ac:dyDescent="0.2">
      <c r="A388" s="57"/>
      <c r="B388" s="4"/>
      <c r="C388" s="57"/>
    </row>
    <row r="389" spans="1:3" x14ac:dyDescent="0.2">
      <c r="A389" s="57"/>
      <c r="B389" s="4"/>
      <c r="C389" s="57"/>
    </row>
    <row r="390" spans="1:3" x14ac:dyDescent="0.2">
      <c r="A390" s="57"/>
      <c r="B390" s="4"/>
      <c r="C390" s="57"/>
    </row>
    <row r="391" spans="1:3" x14ac:dyDescent="0.2">
      <c r="A391" s="57"/>
      <c r="B391" s="4"/>
      <c r="C391" s="57"/>
    </row>
    <row r="392" spans="1:3" x14ac:dyDescent="0.2">
      <c r="A392" s="57"/>
      <c r="B392" s="4"/>
      <c r="C392" s="57"/>
    </row>
    <row r="393" spans="1:3" x14ac:dyDescent="0.2">
      <c r="A393" s="57"/>
      <c r="B393" s="4"/>
      <c r="C393" s="57"/>
    </row>
    <row r="394" spans="1:3" x14ac:dyDescent="0.2">
      <c r="A394" s="57"/>
      <c r="B394" s="4"/>
      <c r="C394" s="57"/>
    </row>
    <row r="395" spans="1:3" x14ac:dyDescent="0.2">
      <c r="A395" s="57"/>
      <c r="B395" s="4"/>
      <c r="C395" s="57"/>
    </row>
    <row r="396" spans="1:3" x14ac:dyDescent="0.2">
      <c r="A396" s="57"/>
      <c r="B396" s="4"/>
      <c r="C396" s="57"/>
    </row>
    <row r="397" spans="1:3" x14ac:dyDescent="0.2">
      <c r="A397" s="57"/>
      <c r="B397" s="4"/>
      <c r="C397" s="57"/>
    </row>
    <row r="398" spans="1:3" x14ac:dyDescent="0.2">
      <c r="A398" s="57"/>
      <c r="B398" s="4"/>
      <c r="C398" s="57"/>
    </row>
    <row r="399" spans="1:3" x14ac:dyDescent="0.2">
      <c r="A399" s="57"/>
      <c r="B399" s="4"/>
      <c r="C399" s="57"/>
    </row>
    <row r="400" spans="1:3" x14ac:dyDescent="0.2">
      <c r="A400" s="57"/>
      <c r="B400" s="4"/>
      <c r="C400" s="57"/>
    </row>
    <row r="401" spans="1:3" x14ac:dyDescent="0.2">
      <c r="A401" s="57"/>
      <c r="B401" s="4"/>
      <c r="C401" s="57"/>
    </row>
    <row r="402" spans="1:3" x14ac:dyDescent="0.2">
      <c r="A402" s="57"/>
      <c r="B402" s="4"/>
      <c r="C402" s="57"/>
    </row>
    <row r="403" spans="1:3" x14ac:dyDescent="0.2">
      <c r="A403" s="57"/>
      <c r="B403" s="4"/>
      <c r="C403" s="57"/>
    </row>
    <row r="404" spans="1:3" x14ac:dyDescent="0.2">
      <c r="A404" s="57"/>
      <c r="B404" s="4"/>
      <c r="C404" s="57"/>
    </row>
    <row r="405" spans="1:3" x14ac:dyDescent="0.2">
      <c r="A405" s="57"/>
      <c r="B405" s="4"/>
      <c r="C405" s="57"/>
    </row>
    <row r="406" spans="1:3" x14ac:dyDescent="0.2">
      <c r="A406" s="57"/>
      <c r="B406" s="4"/>
      <c r="C406" s="57"/>
    </row>
    <row r="407" spans="1:3" x14ac:dyDescent="0.2">
      <c r="A407" s="57"/>
      <c r="B407" s="4"/>
      <c r="C407" s="57"/>
    </row>
    <row r="408" spans="1:3" x14ac:dyDescent="0.2">
      <c r="A408" s="57"/>
      <c r="B408" s="4"/>
      <c r="C408" s="57"/>
    </row>
    <row r="409" spans="1:3" x14ac:dyDescent="0.2">
      <c r="A409" s="57"/>
      <c r="B409" s="4"/>
      <c r="C409" s="57"/>
    </row>
    <row r="410" spans="1:3" x14ac:dyDescent="0.2">
      <c r="A410" s="57"/>
      <c r="B410" s="4"/>
      <c r="C410" s="57"/>
    </row>
    <row r="411" spans="1:3" x14ac:dyDescent="0.2">
      <c r="A411" s="57"/>
      <c r="B411" s="4"/>
      <c r="C411" s="57"/>
    </row>
    <row r="412" spans="1:3" x14ac:dyDescent="0.2">
      <c r="A412" s="57"/>
      <c r="B412" s="4"/>
      <c r="C412" s="57"/>
    </row>
    <row r="413" spans="1:3" x14ac:dyDescent="0.2">
      <c r="A413" s="57"/>
      <c r="B413" s="4"/>
      <c r="C413" s="57"/>
    </row>
    <row r="414" spans="1:3" x14ac:dyDescent="0.2">
      <c r="A414" s="57"/>
      <c r="B414" s="4"/>
      <c r="C414" s="57"/>
    </row>
    <row r="415" spans="1:3" x14ac:dyDescent="0.2">
      <c r="A415" s="57"/>
      <c r="B415" s="4"/>
      <c r="C415" s="57"/>
    </row>
    <row r="416" spans="1:3" x14ac:dyDescent="0.2">
      <c r="A416" s="57"/>
      <c r="B416" s="4"/>
      <c r="C416" s="57"/>
    </row>
    <row r="417" spans="1:3" x14ac:dyDescent="0.2">
      <c r="A417" s="57"/>
      <c r="B417" s="4"/>
      <c r="C417" s="57"/>
    </row>
    <row r="418" spans="1:3" x14ac:dyDescent="0.2">
      <c r="A418" s="57"/>
      <c r="B418" s="4"/>
      <c r="C418" s="57"/>
    </row>
    <row r="419" spans="1:3" x14ac:dyDescent="0.2">
      <c r="A419" s="57"/>
      <c r="B419" s="4"/>
      <c r="C419" s="57"/>
    </row>
    <row r="420" spans="1:3" x14ac:dyDescent="0.2">
      <c r="A420" s="57"/>
      <c r="B420" s="4"/>
      <c r="C420" s="57"/>
    </row>
    <row r="421" spans="1:3" x14ac:dyDescent="0.2">
      <c r="A421" s="57"/>
      <c r="B421" s="4"/>
      <c r="C421" s="57"/>
    </row>
    <row r="422" spans="1:3" x14ac:dyDescent="0.2">
      <c r="A422" s="57"/>
      <c r="B422" s="4"/>
      <c r="C422" s="57"/>
    </row>
    <row r="423" spans="1:3" x14ac:dyDescent="0.2">
      <c r="A423" s="57"/>
      <c r="B423" s="4"/>
      <c r="C423" s="57"/>
    </row>
    <row r="424" spans="1:3" x14ac:dyDescent="0.2">
      <c r="A424" s="57"/>
      <c r="B424" s="4"/>
      <c r="C424" s="57"/>
    </row>
    <row r="425" spans="1:3" x14ac:dyDescent="0.2">
      <c r="A425" s="57"/>
      <c r="B425" s="4"/>
      <c r="C425" s="57"/>
    </row>
    <row r="426" spans="1:3" x14ac:dyDescent="0.2">
      <c r="A426" s="57"/>
      <c r="B426" s="4"/>
      <c r="C426" s="57"/>
    </row>
    <row r="427" spans="1:3" x14ac:dyDescent="0.2">
      <c r="A427" s="57"/>
      <c r="B427" s="4"/>
      <c r="C427" s="57"/>
    </row>
    <row r="428" spans="1:3" x14ac:dyDescent="0.2">
      <c r="A428" s="57"/>
      <c r="B428" s="4"/>
      <c r="C428" s="57"/>
    </row>
    <row r="429" spans="1:3" x14ac:dyDescent="0.2">
      <c r="A429" s="57"/>
      <c r="B429" s="4"/>
      <c r="C429" s="57"/>
    </row>
    <row r="430" spans="1:3" x14ac:dyDescent="0.2">
      <c r="A430" s="57"/>
      <c r="B430" s="4"/>
      <c r="C430" s="57"/>
    </row>
    <row r="431" spans="1:3" x14ac:dyDescent="0.2">
      <c r="A431" s="57"/>
      <c r="B431" s="4"/>
      <c r="C431" s="57"/>
    </row>
    <row r="432" spans="1:3" x14ac:dyDescent="0.2">
      <c r="A432" s="57"/>
      <c r="B432" s="4"/>
      <c r="C432" s="57"/>
    </row>
    <row r="433" spans="1:3" x14ac:dyDescent="0.2">
      <c r="A433" s="57"/>
      <c r="B433" s="4"/>
      <c r="C433" s="57"/>
    </row>
    <row r="434" spans="1:3" x14ac:dyDescent="0.2">
      <c r="A434" s="57"/>
      <c r="B434" s="4"/>
      <c r="C434" s="57"/>
    </row>
    <row r="435" spans="1:3" x14ac:dyDescent="0.2">
      <c r="A435" s="57"/>
      <c r="B435" s="4"/>
      <c r="C435" s="57"/>
    </row>
    <row r="436" spans="1:3" x14ac:dyDescent="0.2">
      <c r="A436" s="57"/>
      <c r="B436" s="4"/>
      <c r="C436" s="57"/>
    </row>
    <row r="437" spans="1:3" x14ac:dyDescent="0.2">
      <c r="A437" s="57"/>
      <c r="B437" s="4"/>
      <c r="C437" s="57"/>
    </row>
    <row r="438" spans="1:3" x14ac:dyDescent="0.2">
      <c r="A438" s="57"/>
      <c r="B438" s="4"/>
      <c r="C438" s="57"/>
    </row>
    <row r="439" spans="1:3" x14ac:dyDescent="0.2">
      <c r="A439" s="57"/>
      <c r="B439" s="4"/>
      <c r="C439" s="57"/>
    </row>
    <row r="440" spans="1:3" x14ac:dyDescent="0.2">
      <c r="A440" s="57"/>
      <c r="B440" s="4"/>
      <c r="C440" s="57"/>
    </row>
    <row r="441" spans="1:3" x14ac:dyDescent="0.2">
      <c r="A441" s="57"/>
      <c r="B441" s="4"/>
      <c r="C441" s="57"/>
    </row>
    <row r="442" spans="1:3" x14ac:dyDescent="0.2">
      <c r="A442" s="57"/>
      <c r="B442" s="4"/>
      <c r="C442" s="57"/>
    </row>
    <row r="443" spans="1:3" x14ac:dyDescent="0.2">
      <c r="A443" s="57"/>
      <c r="B443" s="4"/>
      <c r="C443" s="57"/>
    </row>
    <row r="444" spans="1:3" x14ac:dyDescent="0.2">
      <c r="A444" s="57"/>
      <c r="B444" s="4"/>
      <c r="C444" s="57"/>
    </row>
    <row r="445" spans="1:3" x14ac:dyDescent="0.2">
      <c r="A445" s="57"/>
      <c r="B445" s="4"/>
      <c r="C445" s="57"/>
    </row>
    <row r="446" spans="1:3" x14ac:dyDescent="0.2">
      <c r="A446" s="57"/>
      <c r="B446" s="4"/>
      <c r="C446" s="57"/>
    </row>
    <row r="447" spans="1:3" x14ac:dyDescent="0.2">
      <c r="A447" s="57"/>
      <c r="B447" s="4"/>
      <c r="C447" s="57"/>
    </row>
    <row r="448" spans="1:3" x14ac:dyDescent="0.2">
      <c r="A448" s="57"/>
      <c r="B448" s="4"/>
      <c r="C448" s="57"/>
    </row>
    <row r="449" spans="1:3" x14ac:dyDescent="0.2">
      <c r="A449" s="57"/>
      <c r="B449" s="4"/>
      <c r="C449" s="57"/>
    </row>
    <row r="450" spans="1:3" x14ac:dyDescent="0.2">
      <c r="A450" s="57"/>
      <c r="B450" s="4"/>
      <c r="C450" s="57"/>
    </row>
    <row r="451" spans="1:3" x14ac:dyDescent="0.2">
      <c r="A451" s="57"/>
      <c r="B451" s="4"/>
      <c r="C451" s="57"/>
    </row>
    <row r="452" spans="1:3" x14ac:dyDescent="0.2">
      <c r="A452" s="57"/>
      <c r="B452" s="4"/>
      <c r="C452" s="57"/>
    </row>
    <row r="453" spans="1:3" x14ac:dyDescent="0.2">
      <c r="A453" s="57"/>
      <c r="B453" s="4"/>
      <c r="C453" s="57"/>
    </row>
    <row r="454" spans="1:3" x14ac:dyDescent="0.2">
      <c r="A454" s="57"/>
      <c r="B454" s="4"/>
      <c r="C454" s="57"/>
    </row>
    <row r="455" spans="1:3" x14ac:dyDescent="0.2">
      <c r="A455" s="57"/>
      <c r="B455" s="4"/>
      <c r="C455" s="57"/>
    </row>
    <row r="456" spans="1:3" x14ac:dyDescent="0.2">
      <c r="A456" s="57"/>
      <c r="B456" s="4"/>
      <c r="C456" s="57"/>
    </row>
    <row r="457" spans="1:3" x14ac:dyDescent="0.2">
      <c r="A457" s="57"/>
      <c r="B457" s="4"/>
      <c r="C457" s="57"/>
    </row>
    <row r="458" spans="1:3" x14ac:dyDescent="0.2">
      <c r="A458" s="57"/>
      <c r="B458" s="4"/>
      <c r="C458" s="57"/>
    </row>
    <row r="459" spans="1:3" x14ac:dyDescent="0.2">
      <c r="A459" s="57"/>
      <c r="B459" s="4"/>
      <c r="C459" s="57"/>
    </row>
    <row r="460" spans="1:3" x14ac:dyDescent="0.2">
      <c r="A460" s="57"/>
      <c r="B460" s="4"/>
      <c r="C460" s="57"/>
    </row>
    <row r="461" spans="1:3" x14ac:dyDescent="0.2">
      <c r="A461" s="57"/>
      <c r="B461" s="4"/>
      <c r="C461" s="57"/>
    </row>
    <row r="462" spans="1:3" x14ac:dyDescent="0.2">
      <c r="A462" s="57"/>
      <c r="B462" s="4"/>
      <c r="C462" s="57"/>
    </row>
    <row r="463" spans="1:3" x14ac:dyDescent="0.2">
      <c r="A463" s="57"/>
      <c r="B463" s="4"/>
      <c r="C463" s="57"/>
    </row>
    <row r="464" spans="1:3" x14ac:dyDescent="0.2">
      <c r="A464" s="57"/>
      <c r="B464" s="4"/>
      <c r="C464" s="57"/>
    </row>
    <row r="465" spans="1:3" x14ac:dyDescent="0.2">
      <c r="A465" s="57"/>
      <c r="B465" s="4"/>
      <c r="C465" s="57"/>
    </row>
    <row r="466" spans="1:3" x14ac:dyDescent="0.2">
      <c r="A466" s="57"/>
      <c r="B466" s="4"/>
      <c r="C466" s="57"/>
    </row>
    <row r="467" spans="1:3" x14ac:dyDescent="0.2">
      <c r="A467" s="57"/>
      <c r="B467" s="4"/>
      <c r="C467" s="57"/>
    </row>
    <row r="468" spans="1:3" x14ac:dyDescent="0.2">
      <c r="A468" s="57"/>
      <c r="B468" s="4"/>
      <c r="C468" s="57"/>
    </row>
    <row r="469" spans="1:3" x14ac:dyDescent="0.2">
      <c r="A469" s="57"/>
      <c r="B469" s="4"/>
      <c r="C469" s="57"/>
    </row>
    <row r="470" spans="1:3" x14ac:dyDescent="0.2">
      <c r="A470" s="57"/>
      <c r="B470" s="4"/>
      <c r="C470" s="57"/>
    </row>
    <row r="471" spans="1:3" x14ac:dyDescent="0.2">
      <c r="A471" s="57"/>
      <c r="B471" s="4"/>
      <c r="C471" s="57"/>
    </row>
    <row r="472" spans="1:3" x14ac:dyDescent="0.2">
      <c r="A472" s="57"/>
      <c r="B472" s="4"/>
      <c r="C472" s="57"/>
    </row>
    <row r="473" spans="1:3" x14ac:dyDescent="0.2">
      <c r="A473" s="57"/>
      <c r="B473" s="4"/>
      <c r="C473" s="57"/>
    </row>
    <row r="474" spans="1:3" x14ac:dyDescent="0.2">
      <c r="A474" s="57"/>
      <c r="B474" s="4"/>
      <c r="C474" s="57"/>
    </row>
    <row r="475" spans="1:3" x14ac:dyDescent="0.2">
      <c r="A475" s="57"/>
      <c r="B475" s="4"/>
      <c r="C475" s="57"/>
    </row>
    <row r="476" spans="1:3" x14ac:dyDescent="0.2">
      <c r="A476" s="57"/>
      <c r="B476" s="4"/>
      <c r="C476" s="57"/>
    </row>
    <row r="477" spans="1:3" x14ac:dyDescent="0.2">
      <c r="A477" s="57"/>
      <c r="B477" s="4"/>
      <c r="C477" s="57"/>
    </row>
    <row r="478" spans="1:3" x14ac:dyDescent="0.2">
      <c r="A478" s="57"/>
      <c r="B478" s="4"/>
      <c r="C478" s="57"/>
    </row>
    <row r="479" spans="1:3" x14ac:dyDescent="0.2">
      <c r="A479" s="57"/>
      <c r="B479" s="4"/>
      <c r="C479" s="57"/>
    </row>
    <row r="480" spans="1:3" x14ac:dyDescent="0.2">
      <c r="A480" s="57"/>
      <c r="B480" s="4"/>
      <c r="C480" s="57"/>
    </row>
    <row r="481" spans="1:3" x14ac:dyDescent="0.2">
      <c r="A481" s="57"/>
      <c r="B481" s="4"/>
      <c r="C481" s="57"/>
    </row>
    <row r="482" spans="1:3" x14ac:dyDescent="0.2">
      <c r="A482" s="57"/>
      <c r="B482" s="4"/>
      <c r="C482" s="57"/>
    </row>
    <row r="483" spans="1:3" x14ac:dyDescent="0.2">
      <c r="A483" s="57"/>
      <c r="B483" s="4"/>
      <c r="C483" s="57"/>
    </row>
    <row r="484" spans="1:3" x14ac:dyDescent="0.2">
      <c r="A484" s="57"/>
      <c r="B484" s="4"/>
      <c r="C484" s="57"/>
    </row>
    <row r="485" spans="1:3" x14ac:dyDescent="0.2">
      <c r="A485" s="57"/>
      <c r="B485" s="4"/>
      <c r="C485" s="57"/>
    </row>
    <row r="486" spans="1:3" x14ac:dyDescent="0.2">
      <c r="A486" s="57"/>
      <c r="B486" s="4"/>
      <c r="C486" s="57"/>
    </row>
    <row r="487" spans="1:3" x14ac:dyDescent="0.2">
      <c r="A487" s="57"/>
      <c r="B487" s="4"/>
      <c r="C487" s="57"/>
    </row>
    <row r="488" spans="1:3" x14ac:dyDescent="0.2">
      <c r="A488" s="57"/>
      <c r="B488" s="4"/>
      <c r="C488" s="57"/>
    </row>
    <row r="489" spans="1:3" x14ac:dyDescent="0.2">
      <c r="A489" s="57"/>
      <c r="B489" s="4"/>
      <c r="C489" s="57"/>
    </row>
    <row r="490" spans="1:3" x14ac:dyDescent="0.2">
      <c r="A490" s="57"/>
      <c r="B490" s="4"/>
      <c r="C490" s="57"/>
    </row>
    <row r="491" spans="1:3" x14ac:dyDescent="0.2">
      <c r="A491" s="57"/>
      <c r="B491" s="4"/>
      <c r="C491" s="57"/>
    </row>
    <row r="492" spans="1:3" x14ac:dyDescent="0.2">
      <c r="A492" s="57"/>
      <c r="B492" s="4"/>
      <c r="C492" s="57"/>
    </row>
    <row r="493" spans="1:3" x14ac:dyDescent="0.2">
      <c r="A493" s="57"/>
      <c r="B493" s="4"/>
      <c r="C493" s="57"/>
    </row>
    <row r="494" spans="1:3" x14ac:dyDescent="0.2">
      <c r="A494" s="57"/>
      <c r="B494" s="4"/>
      <c r="C494" s="57"/>
    </row>
    <row r="495" spans="1:3" x14ac:dyDescent="0.2">
      <c r="A495" s="57"/>
      <c r="B495" s="4"/>
      <c r="C495" s="57"/>
    </row>
    <row r="496" spans="1:3" x14ac:dyDescent="0.2">
      <c r="A496" s="57"/>
      <c r="B496" s="4"/>
      <c r="C496" s="57"/>
    </row>
    <row r="497" spans="1:3" x14ac:dyDescent="0.2">
      <c r="A497" s="57"/>
      <c r="B497" s="4"/>
      <c r="C497" s="57"/>
    </row>
    <row r="498" spans="1:3" x14ac:dyDescent="0.2">
      <c r="A498" s="57"/>
      <c r="B498" s="4"/>
      <c r="C498" s="57"/>
    </row>
    <row r="499" spans="1:3" x14ac:dyDescent="0.2">
      <c r="A499" s="57"/>
      <c r="B499" s="4"/>
      <c r="C499" s="57"/>
    </row>
    <row r="500" spans="1:3" x14ac:dyDescent="0.2">
      <c r="A500" s="57"/>
      <c r="B500" s="4"/>
      <c r="C500" s="57"/>
    </row>
    <row r="501" spans="1:3" x14ac:dyDescent="0.2">
      <c r="A501" s="57"/>
      <c r="B501" s="4"/>
      <c r="C501" s="57"/>
    </row>
    <row r="502" spans="1:3" x14ac:dyDescent="0.2">
      <c r="A502" s="57"/>
      <c r="B502" s="4"/>
      <c r="C502" s="57"/>
    </row>
    <row r="503" spans="1:3" x14ac:dyDescent="0.2">
      <c r="A503" s="57"/>
      <c r="B503" s="4"/>
      <c r="C503" s="57"/>
    </row>
    <row r="504" spans="1:3" x14ac:dyDescent="0.2">
      <c r="A504" s="57"/>
      <c r="B504" s="4"/>
      <c r="C504" s="57"/>
    </row>
    <row r="505" spans="1:3" x14ac:dyDescent="0.2">
      <c r="A505" s="57"/>
      <c r="B505" s="4"/>
      <c r="C505" s="57"/>
    </row>
    <row r="506" spans="1:3" x14ac:dyDescent="0.2">
      <c r="A506" s="57"/>
      <c r="B506" s="4"/>
      <c r="C506" s="57"/>
    </row>
    <row r="507" spans="1:3" x14ac:dyDescent="0.2">
      <c r="A507" s="57"/>
      <c r="B507" s="4"/>
      <c r="C507" s="57"/>
    </row>
    <row r="508" spans="1:3" x14ac:dyDescent="0.2">
      <c r="A508" s="57"/>
      <c r="B508" s="4"/>
      <c r="C508" s="57"/>
    </row>
    <row r="509" spans="1:3" x14ac:dyDescent="0.2">
      <c r="A509" s="57"/>
      <c r="B509" s="4"/>
      <c r="C509" s="57"/>
    </row>
    <row r="510" spans="1:3" x14ac:dyDescent="0.2">
      <c r="A510" s="57"/>
      <c r="B510" s="4"/>
      <c r="C510" s="57"/>
    </row>
    <row r="511" spans="1:3" x14ac:dyDescent="0.2">
      <c r="A511" s="57"/>
      <c r="B511" s="4"/>
      <c r="C511" s="57"/>
    </row>
    <row r="512" spans="1:3" x14ac:dyDescent="0.2">
      <c r="A512" s="57"/>
      <c r="B512" s="4"/>
      <c r="C512" s="57"/>
    </row>
    <row r="513" spans="1:3" x14ac:dyDescent="0.2">
      <c r="A513" s="57"/>
      <c r="B513" s="4"/>
      <c r="C513" s="57"/>
    </row>
    <row r="514" spans="1:3" x14ac:dyDescent="0.2">
      <c r="A514" s="57"/>
      <c r="B514" s="4"/>
      <c r="C514" s="57"/>
    </row>
    <row r="515" spans="1:3" x14ac:dyDescent="0.2">
      <c r="A515" s="57"/>
      <c r="B515" s="4"/>
      <c r="C515" s="57"/>
    </row>
    <row r="516" spans="1:3" x14ac:dyDescent="0.2">
      <c r="A516" s="57"/>
      <c r="B516" s="4"/>
      <c r="C516" s="57"/>
    </row>
    <row r="517" spans="1:3" x14ac:dyDescent="0.2">
      <c r="A517" s="57"/>
      <c r="B517" s="4"/>
      <c r="C517" s="57"/>
    </row>
    <row r="518" spans="1:3" x14ac:dyDescent="0.2">
      <c r="A518" s="57"/>
      <c r="B518" s="4"/>
      <c r="C518" s="57"/>
    </row>
    <row r="519" spans="1:3" x14ac:dyDescent="0.2">
      <c r="A519" s="57"/>
      <c r="B519" s="4"/>
      <c r="C519" s="57"/>
    </row>
    <row r="520" spans="1:3" x14ac:dyDescent="0.2">
      <c r="A520" s="57"/>
      <c r="B520" s="4"/>
      <c r="C520" s="57"/>
    </row>
    <row r="521" spans="1:3" x14ac:dyDescent="0.2">
      <c r="A521" s="57"/>
      <c r="B521" s="4"/>
      <c r="C521" s="57"/>
    </row>
    <row r="522" spans="1:3" x14ac:dyDescent="0.2">
      <c r="A522" s="57"/>
      <c r="B522" s="4"/>
      <c r="C522" s="57"/>
    </row>
    <row r="523" spans="1:3" x14ac:dyDescent="0.2">
      <c r="A523" s="57"/>
      <c r="B523" s="4"/>
      <c r="C523" s="57"/>
    </row>
    <row r="524" spans="1:3" x14ac:dyDescent="0.2">
      <c r="A524" s="57"/>
      <c r="B524" s="4"/>
      <c r="C524" s="57"/>
    </row>
    <row r="525" spans="1:3" x14ac:dyDescent="0.2">
      <c r="A525" s="57"/>
      <c r="B525" s="4"/>
      <c r="C525" s="57"/>
    </row>
    <row r="526" spans="1:3" x14ac:dyDescent="0.2">
      <c r="A526" s="57"/>
      <c r="B526" s="4"/>
      <c r="C526" s="57"/>
    </row>
    <row r="527" spans="1:3" x14ac:dyDescent="0.2">
      <c r="A527" s="57"/>
      <c r="B527" s="4"/>
      <c r="C527" s="57"/>
    </row>
    <row r="528" spans="1:3" x14ac:dyDescent="0.2">
      <c r="A528" s="57"/>
      <c r="B528" s="4"/>
      <c r="C528" s="57"/>
    </row>
    <row r="529" spans="1:3" x14ac:dyDescent="0.2">
      <c r="A529" s="57"/>
      <c r="B529" s="4"/>
      <c r="C529" s="57"/>
    </row>
    <row r="530" spans="1:3" x14ac:dyDescent="0.2">
      <c r="A530" s="57"/>
      <c r="B530" s="4"/>
      <c r="C530" s="57"/>
    </row>
    <row r="531" spans="1:3" x14ac:dyDescent="0.2">
      <c r="A531" s="57"/>
      <c r="B531" s="4"/>
      <c r="C531" s="57"/>
    </row>
    <row r="532" spans="1:3" x14ac:dyDescent="0.2">
      <c r="A532" s="57"/>
      <c r="B532" s="4"/>
      <c r="C532" s="57"/>
    </row>
    <row r="533" spans="1:3" x14ac:dyDescent="0.2">
      <c r="A533" s="57"/>
      <c r="B533" s="4"/>
      <c r="C533" s="57"/>
    </row>
    <row r="534" spans="1:3" x14ac:dyDescent="0.2">
      <c r="A534" s="57"/>
      <c r="B534" s="4"/>
      <c r="C534" s="57"/>
    </row>
    <row r="535" spans="1:3" x14ac:dyDescent="0.2">
      <c r="A535" s="57"/>
      <c r="B535" s="4"/>
      <c r="C535" s="57"/>
    </row>
    <row r="536" spans="1:3" x14ac:dyDescent="0.2">
      <c r="A536" s="57"/>
      <c r="B536" s="4"/>
      <c r="C536" s="57"/>
    </row>
    <row r="537" spans="1:3" x14ac:dyDescent="0.2">
      <c r="A537" s="57"/>
      <c r="B537" s="4"/>
      <c r="C537" s="57"/>
    </row>
    <row r="538" spans="1:3" x14ac:dyDescent="0.2">
      <c r="A538" s="57"/>
      <c r="B538" s="4"/>
      <c r="C538" s="57"/>
    </row>
    <row r="539" spans="1:3" x14ac:dyDescent="0.2">
      <c r="A539" s="57"/>
      <c r="B539" s="4"/>
      <c r="C539" s="57"/>
    </row>
    <row r="540" spans="1:3" x14ac:dyDescent="0.2">
      <c r="A540" s="57"/>
      <c r="B540" s="4"/>
      <c r="C540" s="57"/>
    </row>
    <row r="541" spans="1:3" x14ac:dyDescent="0.2">
      <c r="A541" s="57"/>
      <c r="B541" s="4"/>
      <c r="C541" s="57"/>
    </row>
    <row r="542" spans="1:3" x14ac:dyDescent="0.2">
      <c r="A542" s="57"/>
      <c r="B542" s="4"/>
      <c r="C542" s="57"/>
    </row>
    <row r="543" spans="1:3" x14ac:dyDescent="0.2">
      <c r="A543" s="57"/>
      <c r="B543" s="4"/>
      <c r="C543" s="57"/>
    </row>
    <row r="544" spans="1:3" x14ac:dyDescent="0.2">
      <c r="A544" s="57"/>
      <c r="B544" s="4"/>
      <c r="C544" s="57"/>
    </row>
    <row r="545" spans="1:3" x14ac:dyDescent="0.2">
      <c r="A545" s="57"/>
      <c r="B545" s="4"/>
      <c r="C545" s="57"/>
    </row>
    <row r="546" spans="1:3" x14ac:dyDescent="0.2">
      <c r="A546" s="57"/>
      <c r="B546" s="4"/>
      <c r="C546" s="57"/>
    </row>
    <row r="547" spans="1:3" x14ac:dyDescent="0.2">
      <c r="A547" s="57"/>
      <c r="B547" s="4"/>
      <c r="C547" s="57"/>
    </row>
    <row r="548" spans="1:3" x14ac:dyDescent="0.2">
      <c r="A548" s="57"/>
      <c r="B548" s="4"/>
      <c r="C548" s="57"/>
    </row>
    <row r="549" spans="1:3" x14ac:dyDescent="0.2">
      <c r="A549" s="57"/>
      <c r="B549" s="4"/>
      <c r="C549" s="57"/>
    </row>
    <row r="550" spans="1:3" x14ac:dyDescent="0.2">
      <c r="A550" s="57"/>
      <c r="B550" s="4"/>
      <c r="C550" s="57"/>
    </row>
    <row r="551" spans="1:3" x14ac:dyDescent="0.2">
      <c r="A551" s="57"/>
      <c r="B551" s="4"/>
      <c r="C551" s="57"/>
    </row>
    <row r="552" spans="1:3" x14ac:dyDescent="0.2">
      <c r="A552" s="57"/>
      <c r="B552" s="4"/>
      <c r="C552" s="57"/>
    </row>
    <row r="553" spans="1:3" x14ac:dyDescent="0.2">
      <c r="A553" s="57"/>
      <c r="B553" s="4"/>
      <c r="C553" s="57"/>
    </row>
    <row r="554" spans="1:3" x14ac:dyDescent="0.2">
      <c r="A554" s="57"/>
      <c r="B554" s="4"/>
      <c r="C554" s="57"/>
    </row>
    <row r="555" spans="1:3" x14ac:dyDescent="0.2">
      <c r="A555" s="57"/>
      <c r="B555" s="4"/>
      <c r="C555" s="57"/>
    </row>
    <row r="556" spans="1:3" x14ac:dyDescent="0.2">
      <c r="A556" s="57"/>
      <c r="B556" s="4"/>
      <c r="C556" s="57"/>
    </row>
    <row r="557" spans="1:3" x14ac:dyDescent="0.2">
      <c r="A557" s="57"/>
      <c r="B557" s="4"/>
      <c r="C557" s="57"/>
    </row>
    <row r="558" spans="1:3" x14ac:dyDescent="0.2">
      <c r="A558" s="57"/>
      <c r="B558" s="4"/>
      <c r="C558" s="57"/>
    </row>
    <row r="559" spans="1:3" x14ac:dyDescent="0.2">
      <c r="A559" s="57"/>
      <c r="B559" s="4"/>
      <c r="C559" s="57"/>
    </row>
    <row r="560" spans="1:3" x14ac:dyDescent="0.2">
      <c r="A560" s="57"/>
      <c r="B560" s="4"/>
      <c r="C560" s="57"/>
    </row>
    <row r="561" spans="1:3" x14ac:dyDescent="0.2">
      <c r="A561" s="57"/>
      <c r="B561" s="4"/>
      <c r="C561" s="57"/>
    </row>
    <row r="562" spans="1:3" x14ac:dyDescent="0.2">
      <c r="A562" s="57"/>
      <c r="B562" s="4"/>
      <c r="C562" s="57"/>
    </row>
    <row r="563" spans="1:3" x14ac:dyDescent="0.2">
      <c r="A563" s="57"/>
      <c r="B563" s="4"/>
      <c r="C563" s="57"/>
    </row>
    <row r="564" spans="1:3" x14ac:dyDescent="0.2">
      <c r="A564" s="57"/>
      <c r="B564" s="4"/>
      <c r="C564" s="57"/>
    </row>
    <row r="565" spans="1:3" x14ac:dyDescent="0.2">
      <c r="A565" s="57"/>
      <c r="B565" s="4"/>
      <c r="C565" s="57"/>
    </row>
    <row r="566" spans="1:3" x14ac:dyDescent="0.2">
      <c r="A566" s="57"/>
      <c r="B566" s="4"/>
      <c r="C566" s="57"/>
    </row>
    <row r="567" spans="1:3" x14ac:dyDescent="0.2">
      <c r="A567" s="57"/>
      <c r="B567" s="4"/>
      <c r="C567" s="57"/>
    </row>
    <row r="568" spans="1:3" x14ac:dyDescent="0.2">
      <c r="A568" s="57"/>
      <c r="B568" s="4"/>
      <c r="C568" s="57"/>
    </row>
    <row r="569" spans="1:3" x14ac:dyDescent="0.2">
      <c r="A569" s="57"/>
      <c r="B569" s="4"/>
      <c r="C569" s="57"/>
    </row>
    <row r="570" spans="1:3" x14ac:dyDescent="0.2">
      <c r="A570" s="57"/>
      <c r="B570" s="4"/>
      <c r="C570" s="57"/>
    </row>
    <row r="571" spans="1:3" x14ac:dyDescent="0.2">
      <c r="A571" s="57"/>
      <c r="B571" s="4"/>
      <c r="C571" s="57"/>
    </row>
    <row r="572" spans="1:3" x14ac:dyDescent="0.2">
      <c r="A572" s="57"/>
      <c r="B572" s="4"/>
      <c r="C572" s="57"/>
    </row>
    <row r="573" spans="1:3" x14ac:dyDescent="0.2">
      <c r="A573" s="57"/>
      <c r="B573" s="4"/>
      <c r="C573" s="57"/>
    </row>
    <row r="574" spans="1:3" x14ac:dyDescent="0.2">
      <c r="A574" s="57"/>
      <c r="B574" s="4"/>
      <c r="C574" s="57"/>
    </row>
    <row r="575" spans="1:3" x14ac:dyDescent="0.2">
      <c r="A575" s="57"/>
      <c r="B575" s="4"/>
      <c r="C575" s="57"/>
    </row>
    <row r="576" spans="1:3" x14ac:dyDescent="0.2">
      <c r="A576" s="57"/>
      <c r="B576" s="4"/>
      <c r="C576" s="57"/>
    </row>
    <row r="577" spans="1:3" x14ac:dyDescent="0.2">
      <c r="A577" s="57"/>
      <c r="B577" s="4"/>
      <c r="C577" s="57"/>
    </row>
    <row r="578" spans="1:3" x14ac:dyDescent="0.2">
      <c r="A578" s="57"/>
      <c r="B578" s="4"/>
      <c r="C578" s="57"/>
    </row>
    <row r="579" spans="1:3" x14ac:dyDescent="0.2">
      <c r="A579" s="57"/>
      <c r="B579" s="4"/>
      <c r="C579" s="57"/>
    </row>
    <row r="580" spans="1:3" x14ac:dyDescent="0.2">
      <c r="A580" s="57"/>
      <c r="B580" s="4"/>
      <c r="C580" s="57"/>
    </row>
    <row r="581" spans="1:3" x14ac:dyDescent="0.2">
      <c r="A581" s="57"/>
      <c r="B581" s="4"/>
      <c r="C581" s="57"/>
    </row>
    <row r="582" spans="1:3" x14ac:dyDescent="0.2">
      <c r="A582" s="57"/>
      <c r="B582" s="4"/>
      <c r="C582" s="57"/>
    </row>
    <row r="583" spans="1:3" x14ac:dyDescent="0.2">
      <c r="A583" s="57"/>
      <c r="B583" s="4"/>
      <c r="C583" s="57"/>
    </row>
    <row r="584" spans="1:3" x14ac:dyDescent="0.2">
      <c r="A584" s="57"/>
      <c r="B584" s="4"/>
      <c r="C584" s="57"/>
    </row>
    <row r="585" spans="1:3" x14ac:dyDescent="0.2">
      <c r="A585" s="57"/>
      <c r="B585" s="4"/>
      <c r="C585" s="57"/>
    </row>
    <row r="586" spans="1:3" x14ac:dyDescent="0.2">
      <c r="A586" s="57"/>
      <c r="B586" s="4"/>
      <c r="C586" s="57"/>
    </row>
    <row r="587" spans="1:3" x14ac:dyDescent="0.2">
      <c r="A587" s="57"/>
      <c r="B587" s="4"/>
      <c r="C587" s="57"/>
    </row>
    <row r="588" spans="1:3" x14ac:dyDescent="0.2">
      <c r="A588" s="57"/>
      <c r="B588" s="4"/>
      <c r="C588" s="57"/>
    </row>
    <row r="589" spans="1:3" x14ac:dyDescent="0.2">
      <c r="A589" s="57"/>
      <c r="B589" s="4"/>
      <c r="C589" s="57"/>
    </row>
    <row r="590" spans="1:3" x14ac:dyDescent="0.2">
      <c r="A590" s="57"/>
      <c r="B590" s="4"/>
      <c r="C590" s="57"/>
    </row>
    <row r="591" spans="1:3" x14ac:dyDescent="0.2">
      <c r="A591" s="57"/>
      <c r="B591" s="4"/>
      <c r="C591" s="57"/>
    </row>
    <row r="592" spans="1:3" x14ac:dyDescent="0.2">
      <c r="A592" s="57"/>
      <c r="B592" s="4"/>
      <c r="C592" s="57"/>
    </row>
    <row r="593" spans="1:3" x14ac:dyDescent="0.2">
      <c r="A593" s="57"/>
      <c r="B593" s="4"/>
      <c r="C593" s="57"/>
    </row>
    <row r="594" spans="1:3" x14ac:dyDescent="0.2">
      <c r="A594" s="57"/>
      <c r="B594" s="4"/>
      <c r="C594" s="57"/>
    </row>
    <row r="595" spans="1:3" x14ac:dyDescent="0.2">
      <c r="A595" s="57"/>
      <c r="B595" s="4"/>
      <c r="C595" s="57"/>
    </row>
    <row r="596" spans="1:3" x14ac:dyDescent="0.2">
      <c r="A596" s="57"/>
      <c r="B596" s="4"/>
      <c r="C596" s="57"/>
    </row>
    <row r="597" spans="1:3" x14ac:dyDescent="0.2">
      <c r="A597" s="57"/>
      <c r="B597" s="4"/>
      <c r="C597" s="57"/>
    </row>
    <row r="598" spans="1:3" x14ac:dyDescent="0.2">
      <c r="A598" s="57"/>
      <c r="B598" s="4"/>
      <c r="C598" s="57"/>
    </row>
    <row r="599" spans="1:3" x14ac:dyDescent="0.2">
      <c r="A599" s="57"/>
      <c r="B599" s="4"/>
      <c r="C599" s="57"/>
    </row>
    <row r="600" spans="1:3" x14ac:dyDescent="0.2">
      <c r="A600" s="57"/>
      <c r="B600" s="4"/>
      <c r="C600" s="57"/>
    </row>
    <row r="601" spans="1:3" x14ac:dyDescent="0.2">
      <c r="A601" s="57"/>
      <c r="B601" s="4"/>
      <c r="C601" s="57"/>
    </row>
    <row r="602" spans="1:3" x14ac:dyDescent="0.2">
      <c r="A602" s="57"/>
      <c r="B602" s="4"/>
      <c r="C602" s="57"/>
    </row>
    <row r="603" spans="1:3" x14ac:dyDescent="0.2">
      <c r="A603" s="57"/>
      <c r="B603" s="4"/>
      <c r="C603" s="57"/>
    </row>
    <row r="604" spans="1:3" x14ac:dyDescent="0.2">
      <c r="A604" s="57"/>
      <c r="B604" s="4"/>
      <c r="C604" s="57"/>
    </row>
    <row r="605" spans="1:3" x14ac:dyDescent="0.2">
      <c r="A605" s="57"/>
      <c r="B605" s="4"/>
      <c r="C605" s="57"/>
    </row>
    <row r="606" spans="1:3" x14ac:dyDescent="0.2">
      <c r="A606" s="57"/>
      <c r="B606" s="4"/>
      <c r="C606" s="57"/>
    </row>
    <row r="607" spans="1:3" x14ac:dyDescent="0.2">
      <c r="A607" s="57"/>
      <c r="B607" s="4"/>
      <c r="C607" s="57"/>
    </row>
    <row r="608" spans="1:3" x14ac:dyDescent="0.2">
      <c r="A608" s="57"/>
      <c r="B608" s="4"/>
      <c r="C608" s="57"/>
    </row>
    <row r="609" spans="1:3" x14ac:dyDescent="0.2">
      <c r="A609" s="57"/>
      <c r="B609" s="4"/>
      <c r="C609" s="57"/>
    </row>
    <row r="610" spans="1:3" x14ac:dyDescent="0.2">
      <c r="A610" s="57"/>
      <c r="B610" s="4"/>
      <c r="C610" s="57"/>
    </row>
    <row r="611" spans="1:3" x14ac:dyDescent="0.2">
      <c r="A611" s="57"/>
      <c r="B611" s="4"/>
      <c r="C611" s="57"/>
    </row>
    <row r="612" spans="1:3" x14ac:dyDescent="0.2">
      <c r="A612" s="57"/>
      <c r="B612" s="4"/>
      <c r="C612" s="57"/>
    </row>
    <row r="613" spans="1:3" x14ac:dyDescent="0.2">
      <c r="A613" s="57"/>
      <c r="B613" s="4"/>
      <c r="C613" s="57"/>
    </row>
    <row r="614" spans="1:3" x14ac:dyDescent="0.2">
      <c r="A614" s="57"/>
      <c r="B614" s="4"/>
      <c r="C614" s="57"/>
    </row>
    <row r="615" spans="1:3" x14ac:dyDescent="0.2">
      <c r="A615" s="57"/>
      <c r="B615" s="4"/>
      <c r="C615" s="57"/>
    </row>
    <row r="616" spans="1:3" x14ac:dyDescent="0.2">
      <c r="A616" s="57"/>
      <c r="B616" s="4"/>
      <c r="C616" s="57"/>
    </row>
    <row r="617" spans="1:3" x14ac:dyDescent="0.2">
      <c r="A617" s="57"/>
      <c r="B617" s="4"/>
      <c r="C617" s="57"/>
    </row>
    <row r="618" spans="1:3" x14ac:dyDescent="0.2">
      <c r="A618" s="57"/>
      <c r="B618" s="4"/>
      <c r="C618" s="57"/>
    </row>
    <row r="619" spans="1:3" x14ac:dyDescent="0.2">
      <c r="A619" s="57"/>
      <c r="B619" s="4"/>
      <c r="C619" s="57"/>
    </row>
    <row r="620" spans="1:3" x14ac:dyDescent="0.2">
      <c r="A620" s="57"/>
      <c r="B620" s="4"/>
      <c r="C620" s="57"/>
    </row>
    <row r="621" spans="1:3" x14ac:dyDescent="0.2">
      <c r="A621" s="57"/>
      <c r="B621" s="4"/>
      <c r="C621" s="57"/>
    </row>
    <row r="622" spans="1:3" x14ac:dyDescent="0.2">
      <c r="A622" s="57"/>
      <c r="B622" s="4"/>
      <c r="C622" s="57"/>
    </row>
    <row r="623" spans="1:3" x14ac:dyDescent="0.2">
      <c r="A623" s="57"/>
      <c r="B623" s="4"/>
      <c r="C623" s="57"/>
    </row>
    <row r="624" spans="1:3" x14ac:dyDescent="0.2">
      <c r="A624" s="57"/>
      <c r="B624" s="4"/>
      <c r="C624" s="57"/>
    </row>
    <row r="625" spans="1:3" x14ac:dyDescent="0.2">
      <c r="A625" s="57"/>
      <c r="B625" s="4"/>
      <c r="C625" s="57"/>
    </row>
    <row r="626" spans="1:3" x14ac:dyDescent="0.2">
      <c r="A626" s="57"/>
      <c r="B626" s="4"/>
      <c r="C626" s="57"/>
    </row>
    <row r="627" spans="1:3" x14ac:dyDescent="0.2">
      <c r="A627" s="57"/>
      <c r="B627" s="4"/>
      <c r="C627" s="57"/>
    </row>
    <row r="628" spans="1:3" x14ac:dyDescent="0.2">
      <c r="A628" s="57"/>
      <c r="B628" s="4"/>
      <c r="C628" s="57"/>
    </row>
    <row r="629" spans="1:3" x14ac:dyDescent="0.2">
      <c r="A629" s="57"/>
      <c r="B629" s="4"/>
      <c r="C629" s="57"/>
    </row>
    <row r="630" spans="1:3" x14ac:dyDescent="0.2">
      <c r="A630" s="57"/>
      <c r="B630" s="4"/>
      <c r="C630" s="57"/>
    </row>
    <row r="631" spans="1:3" x14ac:dyDescent="0.2">
      <c r="A631" s="57"/>
      <c r="B631" s="4"/>
      <c r="C631" s="57"/>
    </row>
    <row r="632" spans="1:3" x14ac:dyDescent="0.2">
      <c r="A632" s="57"/>
      <c r="B632" s="4"/>
      <c r="C632" s="57"/>
    </row>
    <row r="633" spans="1:3" x14ac:dyDescent="0.2">
      <c r="A633" s="57"/>
      <c r="B633" s="4"/>
      <c r="C633" s="57"/>
    </row>
    <row r="634" spans="1:3" x14ac:dyDescent="0.2">
      <c r="A634" s="57"/>
      <c r="B634" s="4"/>
      <c r="C634" s="57"/>
    </row>
    <row r="635" spans="1:3" x14ac:dyDescent="0.2">
      <c r="A635" s="57"/>
      <c r="B635" s="4"/>
      <c r="C635" s="57"/>
    </row>
    <row r="636" spans="1:3" x14ac:dyDescent="0.2">
      <c r="A636" s="57"/>
      <c r="B636" s="4"/>
      <c r="C636" s="57"/>
    </row>
    <row r="637" spans="1:3" x14ac:dyDescent="0.2">
      <c r="A637" s="57"/>
      <c r="B637" s="4"/>
      <c r="C637" s="57"/>
    </row>
    <row r="638" spans="1:3" x14ac:dyDescent="0.2">
      <c r="A638" s="57"/>
      <c r="B638" s="4"/>
      <c r="C638" s="57"/>
    </row>
    <row r="639" spans="1:3" x14ac:dyDescent="0.2">
      <c r="A639" s="57"/>
      <c r="B639" s="4"/>
      <c r="C639" s="57"/>
    </row>
    <row r="640" spans="1:3" x14ac:dyDescent="0.2">
      <c r="A640" s="57"/>
      <c r="B640" s="4"/>
      <c r="C640" s="57"/>
    </row>
    <row r="641" spans="1:3" x14ac:dyDescent="0.2">
      <c r="A641" s="57"/>
      <c r="B641" s="4"/>
      <c r="C641" s="57"/>
    </row>
    <row r="642" spans="1:3" x14ac:dyDescent="0.2">
      <c r="A642" s="57"/>
      <c r="B642" s="4"/>
      <c r="C642" s="57"/>
    </row>
    <row r="643" spans="1:3" x14ac:dyDescent="0.2">
      <c r="A643" s="57"/>
      <c r="B643" s="4"/>
      <c r="C643" s="57"/>
    </row>
    <row r="644" spans="1:3" x14ac:dyDescent="0.2">
      <c r="A644" s="57"/>
      <c r="B644" s="4"/>
      <c r="C644" s="57"/>
    </row>
    <row r="645" spans="1:3" x14ac:dyDescent="0.2">
      <c r="A645" s="57"/>
      <c r="B645" s="4"/>
      <c r="C645" s="57"/>
    </row>
    <row r="646" spans="1:3" x14ac:dyDescent="0.2">
      <c r="A646" s="57"/>
      <c r="B646" s="4"/>
      <c r="C646" s="57"/>
    </row>
    <row r="647" spans="1:3" x14ac:dyDescent="0.2">
      <c r="A647" s="57"/>
      <c r="B647" s="4"/>
      <c r="C647" s="57"/>
    </row>
    <row r="648" spans="1:3" x14ac:dyDescent="0.2">
      <c r="A648" s="57"/>
      <c r="B648" s="4"/>
      <c r="C648" s="57"/>
    </row>
    <row r="649" spans="1:3" x14ac:dyDescent="0.2">
      <c r="A649" s="57"/>
      <c r="B649" s="4"/>
      <c r="C649" s="57"/>
    </row>
    <row r="650" spans="1:3" x14ac:dyDescent="0.2">
      <c r="A650" s="57"/>
      <c r="B650" s="4"/>
      <c r="C650" s="57"/>
    </row>
    <row r="651" spans="1:3" x14ac:dyDescent="0.2">
      <c r="A651" s="57"/>
      <c r="B651" s="4"/>
      <c r="C651" s="57"/>
    </row>
    <row r="652" spans="1:3" x14ac:dyDescent="0.2">
      <c r="A652" s="57"/>
      <c r="B652" s="4"/>
      <c r="C652" s="57"/>
    </row>
    <row r="653" spans="1:3" x14ac:dyDescent="0.2">
      <c r="A653" s="57"/>
      <c r="B653" s="4"/>
      <c r="C653" s="57"/>
    </row>
    <row r="654" spans="1:3" x14ac:dyDescent="0.2">
      <c r="A654" s="57"/>
      <c r="B654" s="4"/>
      <c r="C654" s="57"/>
    </row>
    <row r="655" spans="1:3" x14ac:dyDescent="0.2">
      <c r="A655" s="57"/>
      <c r="B655" s="4"/>
      <c r="C655" s="57"/>
    </row>
    <row r="656" spans="1:3" x14ac:dyDescent="0.2">
      <c r="A656" s="57"/>
      <c r="B656" s="4"/>
      <c r="C656" s="57"/>
    </row>
    <row r="657" spans="1:3" x14ac:dyDescent="0.2">
      <c r="A657" s="57"/>
      <c r="B657" s="4"/>
      <c r="C657" s="57"/>
    </row>
    <row r="658" spans="1:3" x14ac:dyDescent="0.2">
      <c r="A658" s="57"/>
      <c r="B658" s="4"/>
      <c r="C658" s="57"/>
    </row>
    <row r="659" spans="1:3" x14ac:dyDescent="0.2">
      <c r="A659" s="57"/>
      <c r="B659" s="4"/>
      <c r="C659" s="57"/>
    </row>
    <row r="660" spans="1:3" x14ac:dyDescent="0.2">
      <c r="A660" s="57"/>
      <c r="B660" s="4"/>
      <c r="C660" s="57"/>
    </row>
    <row r="661" spans="1:3" x14ac:dyDescent="0.2">
      <c r="A661" s="57"/>
      <c r="B661" s="4"/>
      <c r="C661" s="57"/>
    </row>
    <row r="662" spans="1:3" x14ac:dyDescent="0.2">
      <c r="A662" s="57"/>
      <c r="B662" s="4"/>
      <c r="C662" s="57"/>
    </row>
    <row r="663" spans="1:3" x14ac:dyDescent="0.2">
      <c r="A663" s="57"/>
      <c r="B663" s="4"/>
      <c r="C663" s="57"/>
    </row>
    <row r="664" spans="1:3" x14ac:dyDescent="0.2">
      <c r="A664" s="57"/>
      <c r="B664" s="4"/>
      <c r="C664" s="57"/>
    </row>
    <row r="665" spans="1:3" x14ac:dyDescent="0.2">
      <c r="A665" s="57"/>
      <c r="B665" s="4"/>
      <c r="C665" s="57"/>
    </row>
    <row r="666" spans="1:3" x14ac:dyDescent="0.2">
      <c r="A666" s="57"/>
      <c r="B666" s="4"/>
      <c r="C666" s="57"/>
    </row>
    <row r="667" spans="1:3" x14ac:dyDescent="0.2">
      <c r="A667" s="57"/>
      <c r="B667" s="4"/>
      <c r="C667" s="57"/>
    </row>
    <row r="668" spans="1:3" x14ac:dyDescent="0.2">
      <c r="A668" s="57"/>
      <c r="B668" s="4"/>
      <c r="C668" s="57"/>
    </row>
    <row r="669" spans="1:3" x14ac:dyDescent="0.2">
      <c r="A669" s="57"/>
      <c r="B669" s="4"/>
      <c r="C669" s="57"/>
    </row>
    <row r="670" spans="1:3" x14ac:dyDescent="0.2">
      <c r="A670" s="57"/>
      <c r="B670" s="4"/>
      <c r="C670" s="57"/>
    </row>
    <row r="671" spans="1:3" x14ac:dyDescent="0.2">
      <c r="A671" s="57"/>
      <c r="B671" s="4"/>
      <c r="C671" s="57"/>
    </row>
    <row r="672" spans="1:3" x14ac:dyDescent="0.2">
      <c r="A672" s="57"/>
      <c r="B672" s="4"/>
      <c r="C672" s="57"/>
    </row>
    <row r="673" spans="1:3" x14ac:dyDescent="0.2">
      <c r="A673" s="57"/>
      <c r="B673" s="4"/>
      <c r="C673" s="57"/>
    </row>
    <row r="674" spans="1:3" x14ac:dyDescent="0.2">
      <c r="A674" s="57"/>
      <c r="B674" s="4"/>
      <c r="C674" s="57"/>
    </row>
    <row r="675" spans="1:3" x14ac:dyDescent="0.2">
      <c r="A675" s="57"/>
      <c r="B675" s="4"/>
      <c r="C675" s="57"/>
    </row>
    <row r="676" spans="1:3" x14ac:dyDescent="0.2">
      <c r="A676" s="57"/>
      <c r="B676" s="4"/>
      <c r="C676" s="57"/>
    </row>
    <row r="677" spans="1:3" x14ac:dyDescent="0.2">
      <c r="A677" s="57"/>
      <c r="B677" s="4"/>
      <c r="C677" s="57"/>
    </row>
    <row r="678" spans="1:3" x14ac:dyDescent="0.2">
      <c r="A678" s="57"/>
      <c r="B678" s="4"/>
      <c r="C678" s="57"/>
    </row>
    <row r="679" spans="1:3" x14ac:dyDescent="0.2">
      <c r="A679" s="57"/>
      <c r="B679" s="4"/>
      <c r="C679" s="57"/>
    </row>
    <row r="680" spans="1:3" x14ac:dyDescent="0.2">
      <c r="A680" s="57"/>
      <c r="B680" s="4"/>
      <c r="C680" s="57"/>
    </row>
    <row r="681" spans="1:3" x14ac:dyDescent="0.2">
      <c r="A681" s="57"/>
      <c r="B681" s="4"/>
      <c r="C681" s="57"/>
    </row>
    <row r="682" spans="1:3" x14ac:dyDescent="0.2">
      <c r="A682" s="57"/>
      <c r="B682" s="4"/>
      <c r="C682" s="57"/>
    </row>
    <row r="683" spans="1:3" x14ac:dyDescent="0.2">
      <c r="A683" s="57"/>
      <c r="B683" s="4"/>
      <c r="C683" s="57"/>
    </row>
    <row r="684" spans="1:3" x14ac:dyDescent="0.2">
      <c r="A684" s="57"/>
      <c r="B684" s="4"/>
      <c r="C684" s="57"/>
    </row>
    <row r="685" spans="1:3" x14ac:dyDescent="0.2">
      <c r="A685" s="57"/>
      <c r="B685" s="4"/>
      <c r="C685" s="57"/>
    </row>
    <row r="686" spans="1:3" x14ac:dyDescent="0.2">
      <c r="A686" s="57"/>
      <c r="B686" s="4"/>
      <c r="C686" s="57"/>
    </row>
    <row r="687" spans="1:3" x14ac:dyDescent="0.2">
      <c r="A687" s="57"/>
      <c r="B687" s="4"/>
      <c r="C687" s="57"/>
    </row>
    <row r="688" spans="1:3" x14ac:dyDescent="0.2">
      <c r="A688" s="57"/>
      <c r="B688" s="4"/>
      <c r="C688" s="57"/>
    </row>
    <row r="689" spans="1:3" x14ac:dyDescent="0.2">
      <c r="A689" s="57"/>
      <c r="B689" s="4"/>
      <c r="C689" s="57"/>
    </row>
    <row r="690" spans="1:3" x14ac:dyDescent="0.2">
      <c r="A690" s="57"/>
      <c r="B690" s="4"/>
      <c r="C690" s="57"/>
    </row>
    <row r="691" spans="1:3" x14ac:dyDescent="0.2">
      <c r="A691" s="57"/>
      <c r="B691" s="4"/>
      <c r="C691" s="57"/>
    </row>
    <row r="692" spans="1:3" x14ac:dyDescent="0.2">
      <c r="A692" s="57"/>
      <c r="B692" s="4"/>
      <c r="C692" s="57"/>
    </row>
    <row r="693" spans="1:3" x14ac:dyDescent="0.2">
      <c r="A693" s="57"/>
      <c r="B693" s="4"/>
      <c r="C693" s="57"/>
    </row>
    <row r="694" spans="1:3" x14ac:dyDescent="0.2">
      <c r="A694" s="57"/>
      <c r="B694" s="4"/>
      <c r="C694" s="57"/>
    </row>
    <row r="695" spans="1:3" x14ac:dyDescent="0.2">
      <c r="A695" s="57"/>
      <c r="B695" s="4"/>
      <c r="C695" s="57"/>
    </row>
    <row r="696" spans="1:3" x14ac:dyDescent="0.2">
      <c r="A696" s="57"/>
      <c r="B696" s="4"/>
      <c r="C696" s="57"/>
    </row>
    <row r="697" spans="1:3" x14ac:dyDescent="0.2">
      <c r="A697" s="57"/>
      <c r="B697" s="4"/>
      <c r="C697" s="57"/>
    </row>
    <row r="698" spans="1:3" x14ac:dyDescent="0.2">
      <c r="A698" s="57"/>
      <c r="B698" s="4"/>
      <c r="C698" s="57"/>
    </row>
    <row r="699" spans="1:3" x14ac:dyDescent="0.2">
      <c r="A699" s="57"/>
      <c r="B699" s="4"/>
      <c r="C699" s="57"/>
    </row>
    <row r="700" spans="1:3" x14ac:dyDescent="0.2">
      <c r="A700" s="57"/>
      <c r="B700" s="4"/>
      <c r="C700" s="57"/>
    </row>
    <row r="701" spans="1:3" x14ac:dyDescent="0.2">
      <c r="A701" s="57"/>
      <c r="B701" s="4"/>
      <c r="C701" s="57"/>
    </row>
    <row r="702" spans="1:3" x14ac:dyDescent="0.2">
      <c r="A702" s="57"/>
      <c r="B702" s="4"/>
      <c r="C702" s="57"/>
    </row>
    <row r="703" spans="1:3" x14ac:dyDescent="0.2">
      <c r="A703" s="57"/>
      <c r="B703" s="4"/>
      <c r="C703" s="57"/>
    </row>
    <row r="704" spans="1:3" x14ac:dyDescent="0.2">
      <c r="A704" s="57"/>
      <c r="B704" s="4"/>
      <c r="C704" s="57"/>
    </row>
    <row r="705" spans="1:3" x14ac:dyDescent="0.2">
      <c r="A705" s="57"/>
      <c r="B705" s="4"/>
      <c r="C705" s="57"/>
    </row>
    <row r="706" spans="1:3" x14ac:dyDescent="0.2">
      <c r="A706" s="57"/>
      <c r="B706" s="4"/>
      <c r="C706" s="57"/>
    </row>
    <row r="707" spans="1:3" x14ac:dyDescent="0.2">
      <c r="A707" s="57"/>
      <c r="B707" s="4"/>
      <c r="C707" s="57"/>
    </row>
    <row r="708" spans="1:3" x14ac:dyDescent="0.2">
      <c r="A708" s="57"/>
      <c r="B708" s="4"/>
      <c r="C708" s="57"/>
    </row>
    <row r="709" spans="1:3" x14ac:dyDescent="0.2">
      <c r="A709" s="57"/>
      <c r="B709" s="4"/>
      <c r="C709" s="57"/>
    </row>
    <row r="710" spans="1:3" x14ac:dyDescent="0.2">
      <c r="A710" s="57"/>
      <c r="B710" s="4"/>
      <c r="C710" s="57"/>
    </row>
    <row r="711" spans="1:3" x14ac:dyDescent="0.2">
      <c r="A711" s="57"/>
      <c r="B711" s="4"/>
      <c r="C711" s="57"/>
    </row>
    <row r="712" spans="1:3" x14ac:dyDescent="0.2">
      <c r="A712" s="57"/>
      <c r="B712" s="4"/>
      <c r="C712" s="57"/>
    </row>
    <row r="713" spans="1:3" x14ac:dyDescent="0.2">
      <c r="A713" s="57"/>
      <c r="B713" s="4"/>
      <c r="C713" s="57"/>
    </row>
    <row r="714" spans="1:3" x14ac:dyDescent="0.2">
      <c r="A714" s="57"/>
      <c r="B714" s="4"/>
      <c r="C714" s="57"/>
    </row>
    <row r="715" spans="1:3" x14ac:dyDescent="0.2">
      <c r="A715" s="57"/>
      <c r="B715" s="4"/>
      <c r="C715" s="57"/>
    </row>
    <row r="716" spans="1:3" x14ac:dyDescent="0.2">
      <c r="A716" s="57"/>
      <c r="B716" s="4"/>
      <c r="C716" s="57"/>
    </row>
    <row r="717" spans="1:3" x14ac:dyDescent="0.2">
      <c r="A717" s="57"/>
      <c r="B717" s="4"/>
      <c r="C717" s="57"/>
    </row>
    <row r="718" spans="1:3" x14ac:dyDescent="0.2">
      <c r="A718" s="57"/>
      <c r="B718" s="4"/>
      <c r="C718" s="57"/>
    </row>
    <row r="719" spans="1:3" x14ac:dyDescent="0.2">
      <c r="A719" s="57"/>
      <c r="B719" s="4"/>
      <c r="C719" s="57"/>
    </row>
    <row r="720" spans="1:3" x14ac:dyDescent="0.2">
      <c r="A720" s="57"/>
      <c r="B720" s="4"/>
      <c r="C720" s="57"/>
    </row>
    <row r="721" spans="1:3" x14ac:dyDescent="0.2">
      <c r="A721" s="57"/>
      <c r="B721" s="4"/>
      <c r="C721" s="57"/>
    </row>
    <row r="722" spans="1:3" x14ac:dyDescent="0.2">
      <c r="A722" s="57"/>
      <c r="B722" s="4"/>
      <c r="C722" s="57"/>
    </row>
    <row r="723" spans="1:3" x14ac:dyDescent="0.2">
      <c r="A723" s="57"/>
      <c r="B723" s="4"/>
      <c r="C723" s="57"/>
    </row>
    <row r="724" spans="1:3" x14ac:dyDescent="0.2">
      <c r="A724" s="57"/>
      <c r="B724" s="4"/>
      <c r="C724" s="57"/>
    </row>
    <row r="725" spans="1:3" x14ac:dyDescent="0.2">
      <c r="A725" s="57"/>
      <c r="B725" s="4"/>
      <c r="C725" s="57"/>
    </row>
    <row r="726" spans="1:3" x14ac:dyDescent="0.2">
      <c r="A726" s="57"/>
      <c r="B726" s="4"/>
      <c r="C726" s="57"/>
    </row>
    <row r="727" spans="1:3" x14ac:dyDescent="0.2">
      <c r="A727" s="57"/>
      <c r="B727" s="4"/>
      <c r="C727" s="57"/>
    </row>
    <row r="728" spans="1:3" x14ac:dyDescent="0.2">
      <c r="A728" s="57"/>
      <c r="B728" s="4"/>
      <c r="C728" s="57"/>
    </row>
    <row r="729" spans="1:3" x14ac:dyDescent="0.2">
      <c r="A729" s="57"/>
      <c r="B729" s="4"/>
      <c r="C729" s="57"/>
    </row>
    <row r="730" spans="1:3" x14ac:dyDescent="0.2">
      <c r="A730" s="57"/>
      <c r="B730" s="4"/>
      <c r="C730" s="57"/>
    </row>
    <row r="731" spans="1:3" x14ac:dyDescent="0.2">
      <c r="A731" s="57"/>
      <c r="B731" s="4"/>
      <c r="C731" s="57"/>
    </row>
    <row r="732" spans="1:3" x14ac:dyDescent="0.2">
      <c r="A732" s="57"/>
      <c r="B732" s="4"/>
      <c r="C732" s="57"/>
    </row>
    <row r="733" spans="1:3" x14ac:dyDescent="0.2">
      <c r="A733" s="57"/>
      <c r="B733" s="4"/>
      <c r="C733" s="57"/>
    </row>
    <row r="734" spans="1:3" x14ac:dyDescent="0.2">
      <c r="A734" s="57"/>
      <c r="B734" s="4"/>
      <c r="C734" s="57"/>
    </row>
    <row r="735" spans="1:3" x14ac:dyDescent="0.2">
      <c r="A735" s="57"/>
      <c r="B735" s="4"/>
      <c r="C735" s="57"/>
    </row>
    <row r="736" spans="1:3" x14ac:dyDescent="0.2">
      <c r="A736" s="57"/>
      <c r="B736" s="4"/>
      <c r="C736" s="57"/>
    </row>
    <row r="737" spans="1:3" x14ac:dyDescent="0.2">
      <c r="A737" s="57"/>
      <c r="B737" s="4"/>
      <c r="C737" s="57"/>
    </row>
    <row r="738" spans="1:3" x14ac:dyDescent="0.2">
      <c r="A738" s="57"/>
      <c r="B738" s="4"/>
      <c r="C738" s="57"/>
    </row>
    <row r="739" spans="1:3" x14ac:dyDescent="0.2">
      <c r="A739" s="57"/>
      <c r="B739" s="4"/>
      <c r="C739" s="57"/>
    </row>
    <row r="740" spans="1:3" x14ac:dyDescent="0.2">
      <c r="A740" s="57"/>
      <c r="B740" s="4"/>
      <c r="C740" s="57"/>
    </row>
    <row r="741" spans="1:3" x14ac:dyDescent="0.2">
      <c r="A741" s="57"/>
      <c r="B741" s="4"/>
      <c r="C741" s="57"/>
    </row>
    <row r="742" spans="1:3" x14ac:dyDescent="0.2">
      <c r="A742" s="57"/>
      <c r="B742" s="4"/>
      <c r="C742" s="57"/>
    </row>
    <row r="743" spans="1:3" x14ac:dyDescent="0.2">
      <c r="A743" s="57"/>
      <c r="B743" s="4"/>
      <c r="C743" s="57"/>
    </row>
    <row r="744" spans="1:3" x14ac:dyDescent="0.2">
      <c r="A744" s="57"/>
      <c r="B744" s="4"/>
      <c r="C744" s="57"/>
    </row>
    <row r="745" spans="1:3" x14ac:dyDescent="0.2">
      <c r="A745" s="57"/>
      <c r="B745" s="4"/>
      <c r="C745" s="57"/>
    </row>
    <row r="746" spans="1:3" x14ac:dyDescent="0.2">
      <c r="A746" s="57"/>
      <c r="B746" s="4"/>
      <c r="C746" s="57"/>
    </row>
    <row r="747" spans="1:3" x14ac:dyDescent="0.2">
      <c r="A747" s="57"/>
      <c r="B747" s="4"/>
      <c r="C747" s="57"/>
    </row>
    <row r="748" spans="1:3" x14ac:dyDescent="0.2">
      <c r="A748" s="57"/>
      <c r="B748" s="4"/>
      <c r="C748" s="57"/>
    </row>
    <row r="749" spans="1:3" x14ac:dyDescent="0.2">
      <c r="A749" s="57"/>
      <c r="B749" s="4"/>
      <c r="C749" s="57"/>
    </row>
    <row r="750" spans="1:3" x14ac:dyDescent="0.2">
      <c r="A750" s="57"/>
      <c r="B750" s="4"/>
      <c r="C750" s="57"/>
    </row>
    <row r="751" spans="1:3" x14ac:dyDescent="0.2">
      <c r="A751" s="57"/>
      <c r="B751" s="4"/>
      <c r="C751" s="57"/>
    </row>
    <row r="752" spans="1:3" x14ac:dyDescent="0.2">
      <c r="A752" s="57"/>
      <c r="B752" s="4"/>
      <c r="C752" s="57"/>
    </row>
    <row r="753" spans="1:3" x14ac:dyDescent="0.2">
      <c r="A753" s="57"/>
      <c r="B753" s="4"/>
      <c r="C753" s="57"/>
    </row>
    <row r="754" spans="1:3" x14ac:dyDescent="0.2">
      <c r="A754" s="57"/>
      <c r="B754" s="4"/>
      <c r="C754" s="57"/>
    </row>
    <row r="755" spans="1:3" x14ac:dyDescent="0.2">
      <c r="A755" s="57"/>
      <c r="B755" s="4"/>
      <c r="C755" s="57"/>
    </row>
    <row r="756" spans="1:3" x14ac:dyDescent="0.2">
      <c r="A756" s="57"/>
      <c r="B756" s="4"/>
      <c r="C756" s="57"/>
    </row>
    <row r="757" spans="1:3" x14ac:dyDescent="0.2">
      <c r="A757" s="57"/>
      <c r="B757" s="4"/>
      <c r="C757" s="57"/>
    </row>
    <row r="758" spans="1:3" x14ac:dyDescent="0.2">
      <c r="A758" s="57"/>
      <c r="B758" s="4"/>
      <c r="C758" s="57"/>
    </row>
    <row r="759" spans="1:3" x14ac:dyDescent="0.2">
      <c r="A759" s="57"/>
      <c r="B759" s="4"/>
      <c r="C759" s="57"/>
    </row>
    <row r="760" spans="1:3" x14ac:dyDescent="0.2">
      <c r="A760" s="57"/>
      <c r="B760" s="4"/>
      <c r="C760" s="57"/>
    </row>
    <row r="761" spans="1:3" x14ac:dyDescent="0.2">
      <c r="A761" s="57"/>
      <c r="B761" s="4"/>
      <c r="C761" s="57"/>
    </row>
    <row r="762" spans="1:3" x14ac:dyDescent="0.2">
      <c r="A762" s="57"/>
      <c r="B762" s="4"/>
      <c r="C762" s="57"/>
    </row>
    <row r="763" spans="1:3" x14ac:dyDescent="0.2">
      <c r="A763" s="57"/>
      <c r="B763" s="4"/>
      <c r="C763" s="57"/>
    </row>
    <row r="764" spans="1:3" x14ac:dyDescent="0.2">
      <c r="A764" s="57"/>
      <c r="B764" s="4"/>
      <c r="C764" s="57"/>
    </row>
    <row r="765" spans="1:3" x14ac:dyDescent="0.2">
      <c r="A765" s="57"/>
      <c r="B765" s="4"/>
      <c r="C765" s="57"/>
    </row>
    <row r="766" spans="1:3" x14ac:dyDescent="0.2">
      <c r="A766" s="57"/>
      <c r="B766" s="4"/>
      <c r="C766" s="57"/>
    </row>
    <row r="767" spans="1:3" x14ac:dyDescent="0.2">
      <c r="A767" s="57"/>
      <c r="B767" s="4"/>
      <c r="C767" s="57"/>
    </row>
    <row r="768" spans="1:3" x14ac:dyDescent="0.2">
      <c r="A768" s="57"/>
      <c r="B768" s="4"/>
      <c r="C768" s="57"/>
    </row>
    <row r="769" spans="1:3" x14ac:dyDescent="0.2">
      <c r="A769" s="57"/>
      <c r="B769" s="4"/>
      <c r="C769" s="57"/>
    </row>
    <row r="770" spans="1:3" x14ac:dyDescent="0.2">
      <c r="A770" s="57"/>
      <c r="B770" s="4"/>
      <c r="C770" s="57"/>
    </row>
    <row r="771" spans="1:3" x14ac:dyDescent="0.2">
      <c r="A771" s="57"/>
      <c r="B771" s="4"/>
      <c r="C771" s="57"/>
    </row>
    <row r="772" spans="1:3" x14ac:dyDescent="0.2">
      <c r="A772" s="57"/>
      <c r="B772" s="4"/>
      <c r="C772" s="57"/>
    </row>
    <row r="773" spans="1:3" x14ac:dyDescent="0.2">
      <c r="A773" s="57"/>
      <c r="B773" s="4"/>
      <c r="C773" s="57"/>
    </row>
    <row r="774" spans="1:3" x14ac:dyDescent="0.2">
      <c r="A774" s="57"/>
      <c r="B774" s="4"/>
      <c r="C774" s="57"/>
    </row>
    <row r="775" spans="1:3" x14ac:dyDescent="0.2">
      <c r="A775" s="57"/>
      <c r="B775" s="4"/>
      <c r="C775" s="57"/>
    </row>
    <row r="776" spans="1:3" x14ac:dyDescent="0.2">
      <c r="A776" s="57"/>
      <c r="B776" s="4"/>
      <c r="C776" s="57"/>
    </row>
    <row r="777" spans="1:3" x14ac:dyDescent="0.2">
      <c r="A777" s="57"/>
      <c r="B777" s="4"/>
      <c r="C777" s="57"/>
    </row>
    <row r="778" spans="1:3" x14ac:dyDescent="0.2">
      <c r="A778" s="57"/>
      <c r="B778" s="4"/>
      <c r="C778" s="57"/>
    </row>
    <row r="779" spans="1:3" x14ac:dyDescent="0.2">
      <c r="A779" s="57"/>
      <c r="B779" s="4"/>
      <c r="C779" s="57"/>
    </row>
    <row r="780" spans="1:3" x14ac:dyDescent="0.2">
      <c r="A780" s="57"/>
      <c r="B780" s="4"/>
      <c r="C780" s="57"/>
    </row>
    <row r="781" spans="1:3" x14ac:dyDescent="0.2">
      <c r="A781" s="57"/>
      <c r="B781" s="4"/>
      <c r="C781" s="57"/>
    </row>
    <row r="782" spans="1:3" x14ac:dyDescent="0.2">
      <c r="A782" s="57"/>
      <c r="B782" s="4"/>
      <c r="C782" s="57"/>
    </row>
    <row r="783" spans="1:3" x14ac:dyDescent="0.2">
      <c r="A783" s="57"/>
      <c r="B783" s="4"/>
      <c r="C783" s="57"/>
    </row>
    <row r="784" spans="1:3" x14ac:dyDescent="0.2">
      <c r="A784" s="57"/>
      <c r="B784" s="4"/>
      <c r="C784" s="57"/>
    </row>
    <row r="785" spans="1:3" x14ac:dyDescent="0.2">
      <c r="A785" s="57"/>
      <c r="B785" s="4"/>
      <c r="C785" s="57"/>
    </row>
    <row r="786" spans="1:3" x14ac:dyDescent="0.2">
      <c r="A786" s="57"/>
      <c r="B786" s="4"/>
      <c r="C786" s="57"/>
    </row>
    <row r="787" spans="1:3" x14ac:dyDescent="0.2">
      <c r="A787" s="57"/>
      <c r="B787" s="4"/>
      <c r="C787" s="57"/>
    </row>
    <row r="788" spans="1:3" x14ac:dyDescent="0.2">
      <c r="A788" s="57"/>
      <c r="B788" s="4"/>
      <c r="C788" s="57"/>
    </row>
    <row r="789" spans="1:3" x14ac:dyDescent="0.2">
      <c r="A789" s="57"/>
      <c r="B789" s="4"/>
      <c r="C789" s="57"/>
    </row>
    <row r="790" spans="1:3" x14ac:dyDescent="0.2">
      <c r="A790" s="57"/>
      <c r="B790" s="4"/>
      <c r="C790" s="57"/>
    </row>
    <row r="791" spans="1:3" x14ac:dyDescent="0.2">
      <c r="A791" s="57"/>
      <c r="B791" s="4"/>
      <c r="C791" s="57"/>
    </row>
    <row r="792" spans="1:3" x14ac:dyDescent="0.2">
      <c r="A792" s="57"/>
      <c r="B792" s="4"/>
      <c r="C792" s="57"/>
    </row>
    <row r="793" spans="1:3" x14ac:dyDescent="0.2">
      <c r="A793" s="57"/>
      <c r="B793" s="4"/>
      <c r="C793" s="57"/>
    </row>
    <row r="794" spans="1:3" x14ac:dyDescent="0.2">
      <c r="A794" s="57"/>
      <c r="B794" s="4"/>
      <c r="C794" s="57"/>
    </row>
    <row r="795" spans="1:3" x14ac:dyDescent="0.2">
      <c r="A795" s="57"/>
      <c r="B795" s="4"/>
      <c r="C795" s="57"/>
    </row>
    <row r="796" spans="1:3" x14ac:dyDescent="0.2">
      <c r="A796" s="57"/>
      <c r="B796" s="4"/>
      <c r="C796" s="57"/>
    </row>
    <row r="797" spans="1:3" x14ac:dyDescent="0.2">
      <c r="A797" s="57"/>
      <c r="B797" s="4"/>
      <c r="C797" s="57"/>
    </row>
    <row r="798" spans="1:3" x14ac:dyDescent="0.2">
      <c r="A798" s="57"/>
      <c r="B798" s="4"/>
      <c r="C798" s="57"/>
    </row>
    <row r="799" spans="1:3" x14ac:dyDescent="0.2">
      <c r="A799" s="57"/>
      <c r="B799" s="4"/>
      <c r="C799" s="57"/>
    </row>
    <row r="800" spans="1:3" x14ac:dyDescent="0.2">
      <c r="A800" s="57"/>
      <c r="B800" s="4"/>
      <c r="C800" s="57"/>
    </row>
    <row r="801" spans="1:3" x14ac:dyDescent="0.2">
      <c r="A801" s="57"/>
      <c r="B801" s="4"/>
      <c r="C801" s="57"/>
    </row>
    <row r="802" spans="1:3" x14ac:dyDescent="0.2">
      <c r="A802" s="57"/>
      <c r="B802" s="4"/>
      <c r="C802" s="57"/>
    </row>
    <row r="803" spans="1:3" x14ac:dyDescent="0.2">
      <c r="A803" s="57"/>
      <c r="B803" s="4"/>
      <c r="C803" s="57"/>
    </row>
    <row r="804" spans="1:3" x14ac:dyDescent="0.2">
      <c r="A804" s="57"/>
      <c r="B804" s="4"/>
      <c r="C804" s="57"/>
    </row>
    <row r="805" spans="1:3" x14ac:dyDescent="0.2">
      <c r="A805" s="57"/>
      <c r="B805" s="4"/>
      <c r="C805" s="57"/>
    </row>
    <row r="806" spans="1:3" x14ac:dyDescent="0.2">
      <c r="A806" s="57"/>
      <c r="B806" s="4"/>
      <c r="C806" s="57"/>
    </row>
    <row r="807" spans="1:3" x14ac:dyDescent="0.2">
      <c r="A807" s="57"/>
      <c r="B807" s="4"/>
      <c r="C807" s="57"/>
    </row>
    <row r="808" spans="1:3" x14ac:dyDescent="0.2">
      <c r="A808" s="57"/>
      <c r="B808" s="4"/>
      <c r="C808" s="57"/>
    </row>
    <row r="809" spans="1:3" x14ac:dyDescent="0.2">
      <c r="A809" s="57"/>
      <c r="B809" s="4"/>
      <c r="C809" s="57"/>
    </row>
    <row r="810" spans="1:3" x14ac:dyDescent="0.2">
      <c r="A810" s="57"/>
      <c r="B810" s="4"/>
      <c r="C810" s="57"/>
    </row>
    <row r="811" spans="1:3" x14ac:dyDescent="0.2">
      <c r="A811" s="57"/>
      <c r="B811" s="4"/>
      <c r="C811" s="57"/>
    </row>
    <row r="812" spans="1:3" x14ac:dyDescent="0.2">
      <c r="A812" s="57"/>
      <c r="B812" s="4"/>
      <c r="C812" s="57"/>
    </row>
    <row r="813" spans="1:3" x14ac:dyDescent="0.2">
      <c r="A813" s="57"/>
      <c r="B813" s="4"/>
      <c r="C813" s="57"/>
    </row>
    <row r="814" spans="1:3" x14ac:dyDescent="0.2">
      <c r="A814" s="57"/>
      <c r="B814" s="4"/>
      <c r="C814" s="57"/>
    </row>
    <row r="815" spans="1:3" x14ac:dyDescent="0.2">
      <c r="A815" s="57"/>
      <c r="B815" s="4"/>
      <c r="C815" s="57"/>
    </row>
    <row r="816" spans="1:3" x14ac:dyDescent="0.2">
      <c r="A816" s="57"/>
      <c r="B816" s="4"/>
      <c r="C816" s="57"/>
    </row>
    <row r="817" spans="1:3" x14ac:dyDescent="0.2">
      <c r="A817" s="57"/>
      <c r="B817" s="4"/>
      <c r="C817" s="57"/>
    </row>
    <row r="818" spans="1:3" x14ac:dyDescent="0.2">
      <c r="A818" s="57"/>
      <c r="B818" s="4"/>
      <c r="C818" s="57"/>
    </row>
    <row r="819" spans="1:3" x14ac:dyDescent="0.2">
      <c r="A819" s="57"/>
      <c r="B819" s="4"/>
      <c r="C819" s="57"/>
    </row>
    <row r="820" spans="1:3" x14ac:dyDescent="0.2">
      <c r="A820" s="57"/>
      <c r="B820" s="4"/>
      <c r="C820" s="57"/>
    </row>
    <row r="821" spans="1:3" x14ac:dyDescent="0.2">
      <c r="A821" s="57"/>
      <c r="B821" s="4"/>
      <c r="C821" s="57"/>
    </row>
    <row r="822" spans="1:3" x14ac:dyDescent="0.2">
      <c r="A822" s="57"/>
      <c r="B822" s="4"/>
      <c r="C822" s="57"/>
    </row>
    <row r="823" spans="1:3" x14ac:dyDescent="0.2">
      <c r="A823" s="57"/>
      <c r="B823" s="4"/>
      <c r="C823" s="57"/>
    </row>
    <row r="824" spans="1:3" x14ac:dyDescent="0.2">
      <c r="A824" s="57"/>
      <c r="B824" s="4"/>
      <c r="C824" s="57"/>
    </row>
    <row r="825" spans="1:3" x14ac:dyDescent="0.2">
      <c r="A825" s="57"/>
      <c r="B825" s="4"/>
      <c r="C825" s="57"/>
    </row>
    <row r="826" spans="1:3" x14ac:dyDescent="0.2">
      <c r="A826" s="57"/>
      <c r="B826" s="4"/>
      <c r="C826" s="57"/>
    </row>
    <row r="827" spans="1:3" x14ac:dyDescent="0.2">
      <c r="A827" s="57"/>
      <c r="B827" s="4"/>
      <c r="C827" s="57"/>
    </row>
    <row r="828" spans="1:3" x14ac:dyDescent="0.2">
      <c r="A828" s="57"/>
      <c r="B828" s="4"/>
      <c r="C828" s="57"/>
    </row>
    <row r="829" spans="1:3" x14ac:dyDescent="0.2">
      <c r="A829" s="57"/>
      <c r="B829" s="4"/>
      <c r="C829" s="57"/>
    </row>
    <row r="830" spans="1:3" x14ac:dyDescent="0.2">
      <c r="A830" s="57"/>
      <c r="B830" s="4"/>
      <c r="C830" s="57"/>
    </row>
    <row r="831" spans="1:3" x14ac:dyDescent="0.2">
      <c r="A831" s="57"/>
      <c r="B831" s="4"/>
      <c r="C831" s="57"/>
    </row>
    <row r="832" spans="1:3" x14ac:dyDescent="0.2">
      <c r="A832" s="57"/>
      <c r="B832" s="4"/>
      <c r="C832" s="57"/>
    </row>
    <row r="833" spans="1:3" x14ac:dyDescent="0.2">
      <c r="A833" s="57"/>
      <c r="B833" s="4"/>
      <c r="C833" s="57"/>
    </row>
    <row r="834" spans="1:3" x14ac:dyDescent="0.2">
      <c r="A834" s="57"/>
      <c r="B834" s="4"/>
      <c r="C834" s="57"/>
    </row>
    <row r="835" spans="1:3" x14ac:dyDescent="0.2">
      <c r="A835" s="57"/>
      <c r="B835" s="4"/>
      <c r="C835" s="57"/>
    </row>
    <row r="836" spans="1:3" x14ac:dyDescent="0.2">
      <c r="A836" s="57"/>
      <c r="B836" s="4"/>
      <c r="C836" s="57"/>
    </row>
    <row r="837" spans="1:3" x14ac:dyDescent="0.2">
      <c r="A837" s="57"/>
      <c r="B837" s="4"/>
      <c r="C837" s="57"/>
    </row>
    <row r="838" spans="1:3" x14ac:dyDescent="0.2">
      <c r="A838" s="57"/>
      <c r="B838" s="4"/>
      <c r="C838" s="57"/>
    </row>
    <row r="839" spans="1:3" x14ac:dyDescent="0.2">
      <c r="A839" s="57"/>
      <c r="B839" s="4"/>
      <c r="C839" s="57"/>
    </row>
    <row r="840" spans="1:3" x14ac:dyDescent="0.2">
      <c r="A840" s="57"/>
      <c r="B840" s="4"/>
      <c r="C840" s="57"/>
    </row>
    <row r="841" spans="1:3" x14ac:dyDescent="0.2">
      <c r="A841" s="57"/>
      <c r="B841" s="4"/>
      <c r="C841" s="57"/>
    </row>
    <row r="842" spans="1:3" x14ac:dyDescent="0.2">
      <c r="A842" s="57"/>
      <c r="B842" s="4"/>
      <c r="C842" s="57"/>
    </row>
    <row r="843" spans="1:3" x14ac:dyDescent="0.2">
      <c r="A843" s="57"/>
      <c r="B843" s="4"/>
      <c r="C843" s="57"/>
    </row>
    <row r="844" spans="1:3" x14ac:dyDescent="0.2">
      <c r="A844" s="57"/>
      <c r="B844" s="4"/>
      <c r="C844" s="57"/>
    </row>
    <row r="845" spans="1:3" x14ac:dyDescent="0.2">
      <c r="A845" s="57"/>
      <c r="B845" s="4"/>
      <c r="C845" s="57"/>
    </row>
    <row r="846" spans="1:3" x14ac:dyDescent="0.2">
      <c r="A846" s="57"/>
      <c r="B846" s="4"/>
      <c r="C846" s="57"/>
    </row>
    <row r="847" spans="1:3" x14ac:dyDescent="0.2">
      <c r="A847" s="57"/>
      <c r="B847" s="4"/>
      <c r="C847" s="57"/>
    </row>
    <row r="848" spans="1:3" x14ac:dyDescent="0.2">
      <c r="A848" s="57"/>
      <c r="B848" s="4"/>
      <c r="C848" s="57"/>
    </row>
    <row r="849" spans="1:3" x14ac:dyDescent="0.2">
      <c r="A849" s="57"/>
      <c r="B849" s="4"/>
      <c r="C849" s="57"/>
    </row>
    <row r="850" spans="1:3" x14ac:dyDescent="0.2">
      <c r="A850" s="57"/>
      <c r="B850" s="4"/>
      <c r="C850" s="57"/>
    </row>
    <row r="851" spans="1:3" x14ac:dyDescent="0.2">
      <c r="A851" s="57"/>
      <c r="B851" s="4"/>
      <c r="C851" s="57"/>
    </row>
    <row r="852" spans="1:3" x14ac:dyDescent="0.2">
      <c r="A852" s="57"/>
      <c r="B852" s="4"/>
      <c r="C852" s="57"/>
    </row>
    <row r="853" spans="1:3" x14ac:dyDescent="0.2">
      <c r="A853" s="57"/>
      <c r="B853" s="4"/>
      <c r="C853" s="57"/>
    </row>
    <row r="854" spans="1:3" x14ac:dyDescent="0.2">
      <c r="A854" s="57"/>
      <c r="B854" s="4"/>
      <c r="C854" s="57"/>
    </row>
    <row r="855" spans="1:3" x14ac:dyDescent="0.2">
      <c r="A855" s="57"/>
      <c r="B855" s="4"/>
      <c r="C855" s="57"/>
    </row>
    <row r="856" spans="1:3" x14ac:dyDescent="0.2">
      <c r="A856" s="57"/>
      <c r="B856" s="4"/>
      <c r="C856" s="57"/>
    </row>
    <row r="857" spans="1:3" x14ac:dyDescent="0.2">
      <c r="A857" s="57"/>
      <c r="B857" s="4"/>
      <c r="C857" s="57"/>
    </row>
  </sheetData>
  <mergeCells count="73">
    <mergeCell ref="T1:Z1"/>
    <mergeCell ref="L8:L9"/>
    <mergeCell ref="O6:Z6"/>
    <mergeCell ref="O7:P7"/>
    <mergeCell ref="Q7:Q9"/>
    <mergeCell ref="R7:T7"/>
    <mergeCell ref="U7:Z7"/>
    <mergeCell ref="O8:O9"/>
    <mergeCell ref="P8:P9"/>
    <mergeCell ref="R8:R9"/>
    <mergeCell ref="S8:S9"/>
    <mergeCell ref="T8:T9"/>
    <mergeCell ref="U8:W8"/>
    <mergeCell ref="X8:Z8"/>
    <mergeCell ref="M6:N7"/>
    <mergeCell ref="B3:Y3"/>
    <mergeCell ref="A6:A9"/>
    <mergeCell ref="B6:B9"/>
    <mergeCell ref="C6:C9"/>
    <mergeCell ref="D6:L6"/>
    <mergeCell ref="D7:F7"/>
    <mergeCell ref="G7:I7"/>
    <mergeCell ref="J7:L7"/>
    <mergeCell ref="D8:D9"/>
    <mergeCell ref="E8:E9"/>
    <mergeCell ref="F8:F9"/>
    <mergeCell ref="G8:G9"/>
    <mergeCell ref="H8:H9"/>
    <mergeCell ref="I8:I9"/>
    <mergeCell ref="J8:J9"/>
    <mergeCell ref="K8:K9"/>
    <mergeCell ref="B5:E5"/>
    <mergeCell ref="M8:M9"/>
    <mergeCell ref="N8:N9"/>
    <mergeCell ref="J99:K99"/>
    <mergeCell ref="F99:H99"/>
    <mergeCell ref="B99:D99"/>
    <mergeCell ref="F41:F42"/>
    <mergeCell ref="G41:G42"/>
    <mergeCell ref="H41:H42"/>
    <mergeCell ref="I41:I42"/>
    <mergeCell ref="J41:J42"/>
    <mergeCell ref="K41:K42"/>
    <mergeCell ref="L41:L42"/>
    <mergeCell ref="M41:M42"/>
    <mergeCell ref="N41:N42"/>
    <mergeCell ref="J100:K100"/>
    <mergeCell ref="J101:K101"/>
    <mergeCell ref="J102:K102"/>
    <mergeCell ref="B105:D105"/>
    <mergeCell ref="B100:D100"/>
    <mergeCell ref="B102:D102"/>
    <mergeCell ref="F100:H100"/>
    <mergeCell ref="F101:H101"/>
    <mergeCell ref="F102:H102"/>
    <mergeCell ref="B101:D101"/>
    <mergeCell ref="A41:A42"/>
    <mergeCell ref="B41:B42"/>
    <mergeCell ref="C41:C42"/>
    <mergeCell ref="D41:D42"/>
    <mergeCell ref="E41:E42"/>
    <mergeCell ref="O41:O42"/>
    <mergeCell ref="P41:P42"/>
    <mergeCell ref="Q41:Q42"/>
    <mergeCell ref="R41:R42"/>
    <mergeCell ref="S41:S42"/>
    <mergeCell ref="Y41:Y42"/>
    <mergeCell ref="Z41:Z42"/>
    <mergeCell ref="T41:T42"/>
    <mergeCell ref="U41:U42"/>
    <mergeCell ref="V41:V42"/>
    <mergeCell ref="W41:W42"/>
    <mergeCell ref="X41:X42"/>
  </mergeCells>
  <pageMargins left="0.19685039370078741" right="0" top="0.43307086614173229" bottom="0.39370078740157483" header="0.31496062992125984" footer="0.31496062992125984"/>
  <pageSetup paperSize="9" scale="37" fitToHeight="40" orientation="landscape" useFirstPageNumber="1"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ЕРЁМИНА ОЛЬГА МИХАЙЛОВНА</dc:creator>
  <cp:lastModifiedBy>Марина МЛ. Лизункова</cp:lastModifiedBy>
  <cp:lastPrinted>2023-11-29T06:47:55Z</cp:lastPrinted>
  <dcterms:created xsi:type="dcterms:W3CDTF">2017-02-09T08:40:01Z</dcterms:created>
  <dcterms:modified xsi:type="dcterms:W3CDTF">2026-03-16T06:18:12Z</dcterms:modified>
</cp:coreProperties>
</file>